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1"/>
  </bookViews>
  <sheets>
    <sheet name="Dochody" sheetId="1" r:id="rId1"/>
    <sheet name="Wydatki" sheetId="2" r:id="rId2"/>
  </sheets>
  <definedNames>
    <definedName name="_xlnm.Print_Area" localSheetId="0">'Dochody'!$A$1:$E$85</definedName>
  </definedNames>
  <calcPr fullCalcOnLoad="1"/>
</workbook>
</file>

<file path=xl/comments1.xml><?xml version="1.0" encoding="utf-8"?>
<comments xmlns="http://schemas.openxmlformats.org/spreadsheetml/2006/main">
  <authors>
    <author>Skarbnik</author>
  </authors>
  <commentList>
    <comment ref="E7" authorId="0">
      <text>
        <r>
          <rPr>
            <b/>
            <sz val="8"/>
            <rFont val="Tahoma"/>
            <family val="0"/>
          </rPr>
          <t>Skarbnik:</t>
        </r>
        <r>
          <rPr>
            <sz val="8"/>
            <rFont val="Tahoma"/>
            <family val="0"/>
          </rPr>
          <t xml:space="preserve">
Wpisać formułę o następującej treści:
</t>
        </r>
        <r>
          <rPr>
            <sz val="8"/>
            <color indexed="10"/>
            <rFont val="Tahoma"/>
            <family val="2"/>
          </rPr>
          <t>=suma(</t>
        </r>
        <r>
          <rPr>
            <sz val="8"/>
            <color indexed="12"/>
            <rFont val="Tahoma"/>
            <family val="2"/>
          </rPr>
          <t>e7</t>
        </r>
        <r>
          <rPr>
            <sz val="8"/>
            <rFont val="Tahoma"/>
            <family val="2"/>
          </rPr>
          <t>;</t>
        </r>
        <r>
          <rPr>
            <sz val="8"/>
            <color indexed="12"/>
            <rFont val="Tahoma"/>
            <family val="2"/>
          </rPr>
          <t>e12</t>
        </r>
        <r>
          <rPr>
            <sz val="8"/>
            <color indexed="10"/>
            <rFont val="Tahoma"/>
            <family val="2"/>
          </rPr>
          <t xml:space="preserve">)
</t>
        </r>
        <r>
          <rPr>
            <sz val="8"/>
            <color indexed="8"/>
            <rFont val="Tahoma"/>
            <family val="2"/>
          </rPr>
          <t xml:space="preserve">gdzie:
- </t>
        </r>
        <r>
          <rPr>
            <sz val="8"/>
            <color indexed="12"/>
            <rFont val="Tahoma"/>
            <family val="2"/>
          </rPr>
          <t>e7</t>
        </r>
        <r>
          <rPr>
            <sz val="8"/>
            <rFont val="Tahoma"/>
            <family val="2"/>
          </rPr>
          <t>;</t>
        </r>
        <r>
          <rPr>
            <sz val="8"/>
            <color indexed="12"/>
            <rFont val="Tahoma"/>
            <family val="2"/>
          </rPr>
          <t xml:space="preserve">e12 </t>
        </r>
        <r>
          <rPr>
            <sz val="8"/>
            <rFont val="Tahoma"/>
            <family val="2"/>
          </rPr>
          <t>to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komórki z kwotami poszczególnych rozdziałów
- pomiędzy wartościami stawiamy średnik ";"
- komórki najlepiej zaznaczać myszką</t>
        </r>
      </text>
    </comment>
    <comment ref="E8" authorId="0">
      <text>
        <r>
          <rPr>
            <b/>
            <sz val="8"/>
            <rFont val="Tahoma"/>
            <family val="0"/>
          </rPr>
          <t>Skarbnik:</t>
        </r>
        <r>
          <rPr>
            <sz val="8"/>
            <rFont val="Tahoma"/>
            <family val="0"/>
          </rPr>
          <t xml:space="preserve">
Tu sumujemy kwoty poszczegolnych paragrafów
</t>
        </r>
        <r>
          <rPr>
            <sz val="8"/>
            <color indexed="10"/>
            <rFont val="Tahoma"/>
            <family val="2"/>
          </rPr>
          <t>=suma(</t>
        </r>
        <r>
          <rPr>
            <sz val="8"/>
            <color indexed="12"/>
            <rFont val="Tahoma"/>
            <family val="2"/>
          </rPr>
          <t>e8</t>
        </r>
        <r>
          <rPr>
            <sz val="8"/>
            <rFont val="Tahoma"/>
            <family val="2"/>
          </rPr>
          <t>:</t>
        </r>
        <r>
          <rPr>
            <sz val="8"/>
            <color indexed="12"/>
            <rFont val="Tahoma"/>
            <family val="2"/>
          </rPr>
          <t>e11</t>
        </r>
        <r>
          <rPr>
            <sz val="8"/>
            <color indexed="10"/>
            <rFont val="Tahoma"/>
            <family val="2"/>
          </rPr>
          <t xml:space="preserve">)
</t>
        </r>
        <r>
          <rPr>
            <sz val="8"/>
            <rFont val="Tahoma"/>
            <family val="2"/>
          </rPr>
          <t xml:space="preserve">gdzie:
- </t>
        </r>
        <r>
          <rPr>
            <sz val="8"/>
            <color indexed="12"/>
            <rFont val="Tahoma"/>
            <family val="2"/>
          </rPr>
          <t>e8</t>
        </r>
        <r>
          <rPr>
            <sz val="8"/>
            <rFont val="Tahoma"/>
            <family val="2"/>
          </rPr>
          <t>:</t>
        </r>
        <r>
          <rPr>
            <sz val="8"/>
            <color indexed="12"/>
            <rFont val="Tahoma"/>
            <family val="2"/>
          </rPr>
          <t>e11</t>
        </r>
        <r>
          <rPr>
            <sz val="8"/>
            <rFont val="Tahoma"/>
            <family val="2"/>
          </rPr>
          <t xml:space="preserve"> to zakres komórki z kwotami poszczególnych paragrafów
- tu nie stawiamy średnika lecz dwukropek ":"
- zakres nalepiej zaznaczyć myszką</t>
        </r>
      </text>
    </comment>
  </commentList>
</comments>
</file>

<file path=xl/sharedStrings.xml><?xml version="1.0" encoding="utf-8"?>
<sst xmlns="http://schemas.openxmlformats.org/spreadsheetml/2006/main" count="413" uniqueCount="212">
  <si>
    <t>Dział</t>
  </si>
  <si>
    <t>Rozdział</t>
  </si>
  <si>
    <t>§</t>
  </si>
  <si>
    <t>Gospodarka gruntami i nieruchomościami</t>
  </si>
  <si>
    <t>047</t>
  </si>
  <si>
    <t>D O C H O D Y</t>
  </si>
  <si>
    <t>075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</si>
  <si>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</si>
  <si>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umów o podobnym charakterze</t>
  </si>
  <si>
    <t>092</t>
  </si>
  <si>
    <t>pozostałe odsetki</t>
  </si>
  <si>
    <t>70095</t>
  </si>
  <si>
    <t>Pozostała działalność</t>
  </si>
  <si>
    <t>750</t>
  </si>
  <si>
    <t>75011</t>
  </si>
  <si>
    <t>Urzędy wojewódzkie</t>
  </si>
  <si>
    <t>Wyszczególnienie</t>
  </si>
  <si>
    <t>201</t>
  </si>
  <si>
    <t>75023</t>
  </si>
  <si>
    <t>Urzędy gmin</t>
  </si>
  <si>
    <t>083</t>
  </si>
  <si>
    <t>wpływy z usług</t>
  </si>
  <si>
    <t>097</t>
  </si>
  <si>
    <t>wpływy z różnych dochodów</t>
  </si>
  <si>
    <t>75095</t>
  </si>
  <si>
    <t>048</t>
  </si>
  <si>
    <t>751</t>
  </si>
  <si>
    <t>75101</t>
  </si>
  <si>
    <t>Urzędy naczelnych organów władzy, kontroli i ochrony prawa</t>
  </si>
  <si>
    <t>752</t>
  </si>
  <si>
    <t>75212</t>
  </si>
  <si>
    <t>Pozostałe wydatki obronne</t>
  </si>
  <si>
    <t>754</t>
  </si>
  <si>
    <t>75414</t>
  </si>
  <si>
    <t>Obrona cywilna</t>
  </si>
  <si>
    <t>756</t>
  </si>
  <si>
    <t>75601</t>
  </si>
  <si>
    <t>Wpływy z podatku dochodowego od osób fizycznych</t>
  </si>
  <si>
    <t>035</t>
  </si>
  <si>
    <t>podatek od działalności gospodarczej osób fizycznych, opłacany w formie karty podatkowej</t>
  </si>
  <si>
    <t>75615</t>
  </si>
  <si>
    <t>Wpływy z podatku rolnego, podatku leśnego, podatku od czynności cywilnoprawnych oraz podatków i opłat lokalnych od osób prawnych i innych jednostek organizacyjnych</t>
  </si>
  <si>
    <t>031</t>
  </si>
  <si>
    <t>podatek od nieruchomości</t>
  </si>
  <si>
    <t>032</t>
  </si>
  <si>
    <t>podatek rolny</t>
  </si>
  <si>
    <t>033</t>
  </si>
  <si>
    <t>podatek leśny</t>
  </si>
  <si>
    <t>podatek od środków transportowych</t>
  </si>
  <si>
    <t>034</t>
  </si>
  <si>
    <t>050</t>
  </si>
  <si>
    <t>podatek od czynności cywilnoprawnych</t>
  </si>
  <si>
    <t>091</t>
  </si>
  <si>
    <t>odsetki od nieterminowych wpłat z tytułu podatków i opłat</t>
  </si>
  <si>
    <t>75616</t>
  </si>
  <si>
    <t>036</t>
  </si>
  <si>
    <t>podatek od spadków i darowizn</t>
  </si>
  <si>
    <t>75618</t>
  </si>
  <si>
    <t>Wpływy z innych opłat stanowiących dochody jednostek samorządu terytorialnego na podstawie ustaw</t>
  </si>
  <si>
    <t>041</t>
  </si>
  <si>
    <t>wpływy z opłaty skarbowej</t>
  </si>
  <si>
    <t>046</t>
  </si>
  <si>
    <t>75621</t>
  </si>
  <si>
    <t>Udziały gmin w podatkach stanowiących dochód budżetu państwa</t>
  </si>
  <si>
    <t>001</t>
  </si>
  <si>
    <t>podatek dochodowy od osób fizycznych</t>
  </si>
  <si>
    <t>002</t>
  </si>
  <si>
    <t>podatek dochodowy od osób prawnych</t>
  </si>
  <si>
    <t>758</t>
  </si>
  <si>
    <t>75801</t>
  </si>
  <si>
    <t>Część oświatowa subwencji ogólnej dla jednostek samorządu terytorialnego</t>
  </si>
  <si>
    <t>292</t>
  </si>
  <si>
    <t>subwencje ogólne z budżetu państwa</t>
  </si>
  <si>
    <t>75802</t>
  </si>
  <si>
    <t>Część podstawowa subwencji ogólnej dla gmin</t>
  </si>
  <si>
    <t>75805</t>
  </si>
  <si>
    <t>Część rekompensująca subwencji ogólnej dla gmin</t>
  </si>
  <si>
    <t>801</t>
  </si>
  <si>
    <t>80101</t>
  </si>
  <si>
    <t>Szkoły podstawowe</t>
  </si>
  <si>
    <t>80195</t>
  </si>
  <si>
    <t>203</t>
  </si>
  <si>
    <t>dotacje celowe otrzymywane z budżetu państwa na realizację własnych zadań bieżących gmin</t>
  </si>
  <si>
    <t>853</t>
  </si>
  <si>
    <t>85314</t>
  </si>
  <si>
    <t>dotacje celowe otrzymywane z budżetu państwa na realizację zadań bieżących z zakresu administracji rządowej oraz innych zadań zleconych gminie ustawami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</si>
  <si>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</si>
  <si>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</si>
  <si>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</si>
  <si>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</si>
  <si>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</si>
  <si>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</si>
  <si>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900</t>
  </si>
  <si>
    <t>90015</t>
  </si>
  <si>
    <t>Oświetlenie ulic, placów i dróg</t>
  </si>
  <si>
    <t>O G Ó Ł E M</t>
  </si>
  <si>
    <t>dotacje celowe otrzymywane z budżetu państwa na realizację zadań bieżących z zakresu administracji rządowej oraz innych zadań zleconych gminie</t>
  </si>
  <si>
    <t>Wpływy z podatku rolnego, podatku leśnego, podatku od spadków i darowizn, podatku od czynności cywilnoprawnych oraz podatków i opłat lokalnych od osób fizycznych</t>
  </si>
  <si>
    <t>wpływy z opłaty eksploatacyjnej</t>
  </si>
  <si>
    <t>W Y D A T K I</t>
  </si>
  <si>
    <t>010</t>
  </si>
  <si>
    <t>01030</t>
  </si>
  <si>
    <t>Izby rolnicze</t>
  </si>
  <si>
    <t>020</t>
  </si>
  <si>
    <t>02095</t>
  </si>
  <si>
    <t>600</t>
  </si>
  <si>
    <t>60004</t>
  </si>
  <si>
    <t>Lokalny transport zbiorowy</t>
  </si>
  <si>
    <t>60016</t>
  </si>
  <si>
    <t>700</t>
  </si>
  <si>
    <t>70005</t>
  </si>
  <si>
    <t>Drogi publiczne gminne</t>
  </si>
  <si>
    <t>710</t>
  </si>
  <si>
    <t>71004</t>
  </si>
  <si>
    <t>Plany zagospodarowania przestrzennego</t>
  </si>
  <si>
    <t>Rady gmin</t>
  </si>
  <si>
    <t>75022</t>
  </si>
  <si>
    <t>75047</t>
  </si>
  <si>
    <t>Pobór podatków, opłat i nieopodatkowanych należności budżetowych</t>
  </si>
  <si>
    <t>Urzędy naczelnych organów władzy państwowej, kontroli i ochrony państwa</t>
  </si>
  <si>
    <t>75412</t>
  </si>
  <si>
    <t>Ochotnicze straże pożarne</t>
  </si>
  <si>
    <t>757</t>
  </si>
  <si>
    <t>75702</t>
  </si>
  <si>
    <t>Obsługa papierów wartościowych, kredytów i pożyczek jednostek samorządu terytorialnego</t>
  </si>
  <si>
    <t>75818</t>
  </si>
  <si>
    <t>Rezerwy ogólne i celowe</t>
  </si>
  <si>
    <t>80104</t>
  </si>
  <si>
    <t>Przedszkola przy szkołach podstawowych</t>
  </si>
  <si>
    <t>80110</t>
  </si>
  <si>
    <t>Gimnazja</t>
  </si>
  <si>
    <t>80113</t>
  </si>
  <si>
    <t>Dowożenie uczniów do szkół</t>
  </si>
  <si>
    <t>851</t>
  </si>
  <si>
    <t>85121</t>
  </si>
  <si>
    <t>Lecznictwo ambulatoryjne</t>
  </si>
  <si>
    <t>85154</t>
  </si>
  <si>
    <t>Przeciwdziałanie alkoholizmowi</t>
  </si>
  <si>
    <t>Zasiłki rodzinne pielęgnacyjne i wychowawcze</t>
  </si>
  <si>
    <t>85328</t>
  </si>
  <si>
    <t>Usługi opiekuńcze i specjalistyczne usługi opiekuńcze</t>
  </si>
  <si>
    <t>854</t>
  </si>
  <si>
    <t>85401</t>
  </si>
  <si>
    <t>Świetlice szkolne</t>
  </si>
  <si>
    <t>85405</t>
  </si>
  <si>
    <t>90095</t>
  </si>
  <si>
    <t>921</t>
  </si>
  <si>
    <t>92109</t>
  </si>
  <si>
    <t>Domy i ośrodki kultury, świetlice i kluby</t>
  </si>
  <si>
    <t>92116</t>
  </si>
  <si>
    <t>Biblioteki</t>
  </si>
  <si>
    <t>92120</t>
  </si>
  <si>
    <t>Ochrona i konserwacja zabytków</t>
  </si>
  <si>
    <t>926</t>
  </si>
  <si>
    <t>Przedszkola specjalne</t>
  </si>
  <si>
    <t>85313</t>
  </si>
  <si>
    <t>Składki na ubezpieczenia zdrowotne opłacane za osoby pobierajace niektóre świadczenia z pomocy społecznej</t>
  </si>
  <si>
    <t>90011</t>
  </si>
  <si>
    <t>Fundusz Ochrony Środowiska i Gospodarki Wodnej</t>
  </si>
  <si>
    <t xml:space="preserve">                                                   O G Ó Ł E M</t>
  </si>
  <si>
    <t>Składki na ubezpieczenia zdrowotne opłacane za osoby pobierające niektóre świadczenia z pomocy społecznej</t>
  </si>
  <si>
    <t>Zasiłki i pomoc w naturze oraz składki na ubezpieczenia społeczne</t>
  </si>
  <si>
    <t>w zł.</t>
  </si>
  <si>
    <t xml:space="preserve">Rady Gminy Marcinowice </t>
  </si>
  <si>
    <t>Plan na 2003 r.</t>
  </si>
  <si>
    <t>wpływy z tytułu odpłatnego nabycia prawa własności nieruchomości</t>
  </si>
  <si>
    <t>077</t>
  </si>
  <si>
    <t>037</t>
  </si>
  <si>
    <t>podatek od posiadania psów</t>
  </si>
  <si>
    <t>045</t>
  </si>
  <si>
    <t>wpływy z opłaty administracyjnej za czynności urzędowe</t>
  </si>
  <si>
    <t>wpływy z opłaty za zezwolenia na sprzedaż alkoholu</t>
  </si>
  <si>
    <t>Zasiłki i pomoc w naturze oraz składki na ubezpieczenie społeczne</t>
  </si>
  <si>
    <t>z tego:</t>
  </si>
  <si>
    <t>- wydatki bieżące</t>
  </si>
  <si>
    <t>- wydatki bieżace</t>
  </si>
  <si>
    <t>- wydatki inwestycyjne</t>
  </si>
  <si>
    <t>w tym: - pochodne</t>
  </si>
  <si>
    <t>w tym: - wynagrodzenia</t>
  </si>
  <si>
    <t xml:space="preserve">           - pochodne</t>
  </si>
  <si>
    <t>75405</t>
  </si>
  <si>
    <t>w tym: pochodne</t>
  </si>
  <si>
    <t xml:space="preserve">           - dotacje</t>
  </si>
  <si>
    <t>80146</t>
  </si>
  <si>
    <t>Dokształcanie i doskonalenie nauczycieli</t>
  </si>
  <si>
    <t>w tym: - dotacje</t>
  </si>
  <si>
    <t>92605</t>
  </si>
  <si>
    <t>Zadania z zakresu kultury fizycznej i sportu</t>
  </si>
  <si>
    <t>Komendy powiatowe Policji</t>
  </si>
  <si>
    <t>GOSPODARKAM MIESZKANIOWA</t>
  </si>
  <si>
    <t>ADMINISTRACJA PUBLICZNA</t>
  </si>
  <si>
    <t>URZĘDY NACZELNYCH ORGANÓW WŁADZY PAŃSTWOWEJ, KONTROLI I OCHRONY PRAWA ORAZ SĄDOWNICTWA</t>
  </si>
  <si>
    <t>OBRONA NARODOWA</t>
  </si>
  <si>
    <t>BEZPIECZEŃSTWO PUBLICZNE I OCHRONA PRZECIWPOŻAROWA</t>
  </si>
  <si>
    <t>DOCHODY OD OSÓB PRAWNYCH, OD OSÓB FIZYCZNYCH I OD INNYCH JEDNOSTEK NIE POSIADAJĄCYCH OSOBOWOŚCI PRAWNEJ</t>
  </si>
  <si>
    <t>RÓŻNE ROZLICZENIA</t>
  </si>
  <si>
    <t>OPIEKA SPOŁECZNA</t>
  </si>
  <si>
    <t>ROLNICTWO I ŁOWIECTWO</t>
  </si>
  <si>
    <t>LEŚNICTWO</t>
  </si>
  <si>
    <t>TRANSPORT I ŁĄCZNOŚĆ</t>
  </si>
  <si>
    <t>GOSPODARKA MIESZKANIOWA</t>
  </si>
  <si>
    <t>DZIAŁALNOŚĆ USŁUGOWA</t>
  </si>
  <si>
    <t>OBSŁUGA DŁUGU PUBLICZNEGO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</si>
  <si>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</si>
  <si>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</si>
  <si>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</si>
  <si>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</si>
  <si>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</si>
  <si>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</si>
  <si>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 xml:space="preserve">Załącznik Nr 1 do Uchwały Nr VI/25/03  </t>
  </si>
  <si>
    <t>z dnia 19 marca 2003r.</t>
  </si>
  <si>
    <t xml:space="preserve">Załącznik Nr 2 do Uchwały Nr VI/25/03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</si>
</sst>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</numFmts>
  <fonts count="1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E"/>
      <family val="0"/>
    </font>
    <font>
      <sz val="14"/>
      <name val="Times New Roman"/>
      <family val="1"/>
    </font>
    <font>
      <b/>
      <sz val="14"/>
      <name val="Arial CE"/>
      <family val="0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shrinkToFit="1"/>
    </xf>
    <xf numFmtId="49" fontId="4" fillId="0" borderId="0" xfId="0" applyNumberFormat="1" applyFont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shrinkToFit="1"/>
    </xf>
    <xf numFmtId="49" fontId="4" fillId="0" borderId="5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shrinkToFit="1"/>
    </xf>
    <xf numFmtId="49" fontId="6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64" fontId="4" fillId="0" borderId="3" xfId="0" applyNumberFormat="1" applyFont="1" applyBorder="1" applyAlignment="1">
      <alignment shrinkToFit="1"/>
    </xf>
    <xf numFmtId="49" fontId="6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center" wrapText="1" shrinkToFit="1"/>
    </xf>
    <xf numFmtId="49" fontId="6" fillId="0" borderId="8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shrinkToFit="1"/>
    </xf>
    <xf numFmtId="49" fontId="6" fillId="2" borderId="0" xfId="0" applyNumberFormat="1" applyFont="1" applyFill="1" applyAlignment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shrinkToFit="1"/>
    </xf>
    <xf numFmtId="49" fontId="4" fillId="2" borderId="0" xfId="0" applyNumberFormat="1" applyFont="1" applyFill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shrinkToFit="1"/>
    </xf>
    <xf numFmtId="49" fontId="4" fillId="2" borderId="4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164" fontId="0" fillId="0" borderId="0" xfId="0" applyNumberFormat="1" applyFont="1" applyAlignment="1">
      <alignment horizontal="right" vertical="center" wrapText="1"/>
    </xf>
    <xf numFmtId="49" fontId="5" fillId="0" borderId="5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shrinkToFit="1"/>
    </xf>
    <xf numFmtId="164" fontId="4" fillId="0" borderId="4" xfId="0" applyNumberFormat="1" applyFont="1" applyBorder="1" applyAlignment="1">
      <alignment shrinkToFit="1"/>
    </xf>
    <xf numFmtId="164" fontId="4" fillId="2" borderId="2" xfId="0" applyNumberFormat="1" applyFont="1" applyFill="1" applyBorder="1" applyAlignment="1">
      <alignment shrinkToFit="1"/>
    </xf>
    <xf numFmtId="164" fontId="4" fillId="0" borderId="3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49" fontId="5" fillId="0" borderId="11" xfId="0" applyNumberFormat="1" applyFont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164" fontId="4" fillId="2" borderId="3" xfId="0" applyNumberFormat="1" applyFont="1" applyFill="1" applyBorder="1" applyAlignment="1">
      <alignment shrinkToFit="1"/>
    </xf>
    <xf numFmtId="49" fontId="6" fillId="2" borderId="4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shrinkToFit="1"/>
    </xf>
    <xf numFmtId="49" fontId="6" fillId="2" borderId="1" xfId="0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shrinkToFit="1"/>
    </xf>
    <xf numFmtId="49" fontId="6" fillId="2" borderId="0" xfId="0" applyNumberFormat="1" applyFont="1" applyFill="1" applyAlignment="1">
      <alignment horizontal="center" vertical="top"/>
    </xf>
    <xf numFmtId="49" fontId="6" fillId="2" borderId="11" xfId="0" applyNumberFormat="1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/>
    </xf>
    <xf numFmtId="164" fontId="4" fillId="0" borderId="2" xfId="0" applyNumberFormat="1" applyFont="1" applyBorder="1" applyAlignment="1">
      <alignment shrinkToFit="1"/>
    </xf>
    <xf numFmtId="49" fontId="3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5" fontId="1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0" workbookViewId="0" topLeftCell="C1">
      <pane ySplit="6" topLeftCell="BM7" activePane="bottomLeft" state="frozen"/>
      <selection pane="topLeft" activeCell="B1" sqref="B1"/>
      <selection pane="bottomLeft" activeCell="C4" sqref="C4:E4"/>
    </sheetView>
  </sheetViews>
  <sheetFormatPr defaultColWidth="9.00390625" defaultRowHeight="12.75"/>
  <cols>
    <col min="1" max="1" width="7.375" style="6" customWidth="1"/>
    <col min="2" max="2" width="10.00390625" style="6" customWidth="1"/>
    <col min="3" max="3" width="7.875" style="6" customWidth="1"/>
    <col min="4" max="4" width="75.375" style="34" customWidth="1"/>
    <col min="5" max="5" width="16.75390625" style="5" customWidth="1"/>
  </cols>
  <sheetData>
    <row r="1" spans="4:7" ht="18.75">
      <c r="D1" s="82" t="s">
        <v>209</v>
      </c>
      <c r="E1" s="82"/>
      <c r="F1" s="34"/>
      <c r="G1" s="5"/>
    </row>
    <row r="2" spans="4:5" ht="18">
      <c r="D2" s="83" t="s">
        <v>163</v>
      </c>
      <c r="E2" s="83"/>
    </row>
    <row r="3" spans="4:5" ht="19.5" customHeight="1">
      <c r="D3" s="83" t="s">
        <v>210</v>
      </c>
      <c r="E3" s="83"/>
    </row>
    <row r="4" spans="1:5" ht="19.5" customHeight="1">
      <c r="A4" s="1"/>
      <c r="B4" s="1"/>
      <c r="C4" s="84" t="s">
        <v>5</v>
      </c>
      <c r="D4" s="84"/>
      <c r="E4" s="84"/>
    </row>
    <row r="5" spans="1:5" ht="19.5" customHeight="1">
      <c r="A5" s="1"/>
      <c r="B5" s="1"/>
      <c r="C5" s="1"/>
      <c r="D5" s="35"/>
      <c r="E5" s="53" t="s">
        <v>162</v>
      </c>
    </row>
    <row r="6" spans="1:5" ht="25.5" customHeight="1">
      <c r="A6" s="2" t="s">
        <v>0</v>
      </c>
      <c r="B6" s="2" t="s">
        <v>1</v>
      </c>
      <c r="C6" s="2" t="s">
        <v>2</v>
      </c>
      <c r="D6" s="3" t="s">
        <v>16</v>
      </c>
      <c r="E6" s="4" t="s">
        <v>164</v>
      </c>
    </row>
    <row r="7" spans="1:5" ht="18" customHeight="1">
      <c r="A7" s="67">
        <v>700</v>
      </c>
      <c r="B7" s="71"/>
      <c r="C7" s="68"/>
      <c r="D7" s="72" t="s">
        <v>189</v>
      </c>
      <c r="E7" s="73">
        <f>SUM(E8,E13)</f>
        <v>418200</v>
      </c>
    </row>
    <row r="8" spans="1:5" ht="18.75">
      <c r="A8" s="9"/>
      <c r="B8" s="15">
        <v>70005</v>
      </c>
      <c r="C8" s="13"/>
      <c r="D8" s="36" t="s">
        <v>3</v>
      </c>
      <c r="E8" s="14">
        <f>SUM(E9:E12)</f>
        <v>316100</v>
      </c>
    </row>
    <row r="9" spans="1:5" ht="37.5">
      <c r="A9" s="9"/>
      <c r="B9" s="9"/>
      <c r="C9" s="10" t="s">
        <v>4</v>
      </c>
      <c r="D9" s="37" t="s">
        <v>7</v>
      </c>
      <c r="E9" s="11">
        <v>6000</v>
      </c>
    </row>
    <row r="10" spans="1:5" ht="75">
      <c r="A10" s="9"/>
      <c r="B10" s="9"/>
      <c r="C10" s="10" t="s">
        <v>6</v>
      </c>
      <c r="D10" s="37" t="s">
        <v>8</v>
      </c>
      <c r="E10" s="11">
        <v>60000</v>
      </c>
    </row>
    <row r="11" spans="1:5" ht="18.75">
      <c r="A11" s="9"/>
      <c r="B11" s="9"/>
      <c r="C11" s="10" t="s">
        <v>166</v>
      </c>
      <c r="D11" s="37" t="s">
        <v>165</v>
      </c>
      <c r="E11" s="11">
        <v>250000</v>
      </c>
    </row>
    <row r="12" spans="1:5" ht="18.75">
      <c r="A12" s="9"/>
      <c r="B12" s="7"/>
      <c r="C12" s="10" t="s">
        <v>9</v>
      </c>
      <c r="D12" s="37" t="s">
        <v>10</v>
      </c>
      <c r="E12" s="11">
        <v>100</v>
      </c>
    </row>
    <row r="13" spans="1:5" ht="18.75">
      <c r="A13" s="9"/>
      <c r="B13" s="15" t="s">
        <v>11</v>
      </c>
      <c r="C13" s="13"/>
      <c r="D13" s="36" t="s">
        <v>12</v>
      </c>
      <c r="E13" s="14">
        <f>SUM(E14:E16)</f>
        <v>102100</v>
      </c>
    </row>
    <row r="14" spans="1:5" ht="75">
      <c r="A14" s="9"/>
      <c r="B14" s="9"/>
      <c r="C14" s="10" t="s">
        <v>6</v>
      </c>
      <c r="D14" s="37" t="s">
        <v>8</v>
      </c>
      <c r="E14" s="11">
        <v>72000</v>
      </c>
    </row>
    <row r="15" spans="1:5" ht="18.75">
      <c r="A15" s="9"/>
      <c r="B15" s="9"/>
      <c r="C15" s="10" t="s">
        <v>20</v>
      </c>
      <c r="D15" s="37" t="s">
        <v>21</v>
      </c>
      <c r="E15" s="11">
        <v>30000</v>
      </c>
    </row>
    <row r="16" spans="1:5" ht="18.75">
      <c r="A16" s="7"/>
      <c r="B16" s="7"/>
      <c r="C16" s="10" t="s">
        <v>9</v>
      </c>
      <c r="D16" s="37" t="s">
        <v>10</v>
      </c>
      <c r="E16" s="11">
        <v>100</v>
      </c>
    </row>
    <row r="17" spans="1:5" ht="18.75">
      <c r="A17" s="74" t="s">
        <v>13</v>
      </c>
      <c r="B17" s="74"/>
      <c r="C17" s="74"/>
      <c r="D17" s="42" t="s">
        <v>190</v>
      </c>
      <c r="E17" s="75">
        <f>SUM(E18,E20,E23)</f>
        <v>57340</v>
      </c>
    </row>
    <row r="18" spans="1:5" ht="18.75">
      <c r="A18" s="9"/>
      <c r="B18" s="15" t="s">
        <v>14</v>
      </c>
      <c r="C18" s="16"/>
      <c r="D18" s="36" t="s">
        <v>15</v>
      </c>
      <c r="E18" s="14">
        <f>SUM(E19)</f>
        <v>52940</v>
      </c>
    </row>
    <row r="19" spans="1:5" ht="56.25">
      <c r="A19" s="9"/>
      <c r="B19" s="7"/>
      <c r="C19" s="12" t="s">
        <v>17</v>
      </c>
      <c r="D19" s="37" t="s">
        <v>96</v>
      </c>
      <c r="E19" s="11">
        <v>52940</v>
      </c>
    </row>
    <row r="20" spans="1:5" ht="18.75">
      <c r="A20" s="9"/>
      <c r="B20" s="15" t="s">
        <v>18</v>
      </c>
      <c r="C20" s="17"/>
      <c r="D20" s="36" t="s">
        <v>19</v>
      </c>
      <c r="E20" s="14">
        <f>SUM(E21:E22)</f>
        <v>2400</v>
      </c>
    </row>
    <row r="21" spans="1:5" ht="18.75">
      <c r="A21" s="9"/>
      <c r="B21" s="9"/>
      <c r="C21" s="12" t="s">
        <v>20</v>
      </c>
      <c r="D21" s="37" t="s">
        <v>21</v>
      </c>
      <c r="E21" s="11">
        <v>400</v>
      </c>
    </row>
    <row r="22" spans="1:5" ht="18.75">
      <c r="A22" s="9"/>
      <c r="B22" s="9"/>
      <c r="C22" s="12" t="s">
        <v>9</v>
      </c>
      <c r="D22" s="37" t="s">
        <v>10</v>
      </c>
      <c r="E22" s="11">
        <v>2000</v>
      </c>
    </row>
    <row r="23" spans="1:5" ht="18.75">
      <c r="A23" s="9"/>
      <c r="B23" s="15" t="s">
        <v>24</v>
      </c>
      <c r="C23" s="17"/>
      <c r="D23" s="36" t="s">
        <v>12</v>
      </c>
      <c r="E23" s="14">
        <f>SUM(E24:E24)</f>
        <v>2000</v>
      </c>
    </row>
    <row r="24" spans="1:5" ht="18.75">
      <c r="A24" s="7"/>
      <c r="B24" s="7"/>
      <c r="C24" s="12" t="s">
        <v>22</v>
      </c>
      <c r="D24" s="37" t="s">
        <v>23</v>
      </c>
      <c r="E24" s="11">
        <v>2000</v>
      </c>
    </row>
    <row r="25" spans="1:5" ht="56.25">
      <c r="A25" s="74" t="s">
        <v>26</v>
      </c>
      <c r="B25" s="76"/>
      <c r="C25" s="74"/>
      <c r="D25" s="42" t="s">
        <v>191</v>
      </c>
      <c r="E25" s="75">
        <f>SUM(E26)</f>
        <v>927</v>
      </c>
    </row>
    <row r="26" spans="1:5" ht="18.75">
      <c r="A26" s="8"/>
      <c r="B26" s="15" t="s">
        <v>27</v>
      </c>
      <c r="C26" s="13"/>
      <c r="D26" s="36" t="s">
        <v>28</v>
      </c>
      <c r="E26" s="14">
        <f>SUM(E27)</f>
        <v>927</v>
      </c>
    </row>
    <row r="27" spans="1:5" ht="56.25">
      <c r="A27" s="7"/>
      <c r="B27" s="7"/>
      <c r="C27" s="10" t="s">
        <v>17</v>
      </c>
      <c r="D27" s="37" t="s">
        <v>85</v>
      </c>
      <c r="E27" s="11">
        <v>927</v>
      </c>
    </row>
    <row r="28" spans="1:5" ht="18.75">
      <c r="A28" s="74" t="s">
        <v>29</v>
      </c>
      <c r="B28" s="76"/>
      <c r="C28" s="74"/>
      <c r="D28" s="42" t="s">
        <v>192</v>
      </c>
      <c r="E28" s="75">
        <f>SUM(E29)</f>
        <v>500</v>
      </c>
    </row>
    <row r="29" spans="1:5" ht="18.75">
      <c r="A29" s="8"/>
      <c r="B29" s="15" t="s">
        <v>30</v>
      </c>
      <c r="C29" s="13"/>
      <c r="D29" s="36" t="s">
        <v>31</v>
      </c>
      <c r="E29" s="14">
        <f>SUM(E30)</f>
        <v>500</v>
      </c>
    </row>
    <row r="30" spans="1:5" ht="56.25">
      <c r="A30" s="7"/>
      <c r="B30" s="7"/>
      <c r="C30" s="10" t="s">
        <v>17</v>
      </c>
      <c r="D30" s="37" t="s">
        <v>85</v>
      </c>
      <c r="E30" s="11">
        <v>500</v>
      </c>
    </row>
    <row r="31" spans="1:5" ht="37.5">
      <c r="A31" s="74" t="s">
        <v>32</v>
      </c>
      <c r="B31" s="74"/>
      <c r="C31" s="74"/>
      <c r="D31" s="42" t="s">
        <v>193</v>
      </c>
      <c r="E31" s="75">
        <f>SUM(E32)</f>
        <v>500</v>
      </c>
    </row>
    <row r="32" spans="1:5" ht="18.75">
      <c r="A32" s="8"/>
      <c r="B32" s="15" t="s">
        <v>33</v>
      </c>
      <c r="C32" s="13"/>
      <c r="D32" s="36" t="s">
        <v>34</v>
      </c>
      <c r="E32" s="14">
        <f>SUM(E33)</f>
        <v>500</v>
      </c>
    </row>
    <row r="33" spans="1:5" ht="56.25">
      <c r="A33" s="7"/>
      <c r="B33" s="7"/>
      <c r="C33" s="10" t="s">
        <v>17</v>
      </c>
      <c r="D33" s="37" t="s">
        <v>85</v>
      </c>
      <c r="E33" s="11">
        <v>500</v>
      </c>
    </row>
    <row r="34" spans="1:5" ht="56.25">
      <c r="A34" s="74" t="s">
        <v>35</v>
      </c>
      <c r="B34" s="76"/>
      <c r="C34" s="74"/>
      <c r="D34" s="42" t="s">
        <v>194</v>
      </c>
      <c r="E34" s="75">
        <f>SUM(E35,E37,E44,E54,E58)</f>
        <v>2802492</v>
      </c>
    </row>
    <row r="35" spans="1:5" ht="18.75">
      <c r="A35" s="9"/>
      <c r="B35" s="21" t="s">
        <v>36</v>
      </c>
      <c r="C35" s="13"/>
      <c r="D35" s="36" t="s">
        <v>37</v>
      </c>
      <c r="E35" s="14">
        <f>SUM(E36)</f>
        <v>8600</v>
      </c>
    </row>
    <row r="36" spans="1:5" ht="37.5">
      <c r="A36" s="9"/>
      <c r="B36" s="22"/>
      <c r="C36" s="10" t="s">
        <v>38</v>
      </c>
      <c r="D36" s="37" t="s">
        <v>39</v>
      </c>
      <c r="E36" s="11">
        <v>8600</v>
      </c>
    </row>
    <row r="37" spans="1:5" ht="56.25">
      <c r="A37" s="7"/>
      <c r="B37" s="52" t="s">
        <v>40</v>
      </c>
      <c r="C37" s="13"/>
      <c r="D37" s="36" t="s">
        <v>41</v>
      </c>
      <c r="E37" s="14">
        <f>SUM(E38:E43)</f>
        <v>945200</v>
      </c>
    </row>
    <row r="38" spans="1:5" ht="18.75">
      <c r="A38" s="8"/>
      <c r="B38" s="51"/>
      <c r="C38" s="10" t="s">
        <v>42</v>
      </c>
      <c r="D38" s="37" t="s">
        <v>43</v>
      </c>
      <c r="E38" s="11">
        <v>718000</v>
      </c>
    </row>
    <row r="39" spans="1:5" ht="18.75">
      <c r="A39" s="9"/>
      <c r="B39" s="23"/>
      <c r="C39" s="10" t="s">
        <v>44</v>
      </c>
      <c r="D39" s="37" t="s">
        <v>45</v>
      </c>
      <c r="E39" s="11">
        <v>191200</v>
      </c>
    </row>
    <row r="40" spans="1:5" ht="18.75">
      <c r="A40" s="9"/>
      <c r="B40" s="23"/>
      <c r="C40" s="10" t="s">
        <v>46</v>
      </c>
      <c r="D40" s="37" t="s">
        <v>47</v>
      </c>
      <c r="E40" s="11">
        <v>6000</v>
      </c>
    </row>
    <row r="41" spans="1:5" ht="18.75">
      <c r="A41" s="9"/>
      <c r="B41" s="23"/>
      <c r="C41" s="10" t="s">
        <v>49</v>
      </c>
      <c r="D41" s="37" t="s">
        <v>48</v>
      </c>
      <c r="E41" s="11">
        <v>17000</v>
      </c>
    </row>
    <row r="42" spans="1:5" ht="18.75">
      <c r="A42" s="9"/>
      <c r="B42" s="23"/>
      <c r="C42" s="10" t="s">
        <v>50</v>
      </c>
      <c r="D42" s="37" t="s">
        <v>51</v>
      </c>
      <c r="E42" s="11">
        <v>8000</v>
      </c>
    </row>
    <row r="43" spans="1:5" ht="18.75">
      <c r="A43" s="9"/>
      <c r="B43" s="22"/>
      <c r="C43" s="10" t="s">
        <v>52</v>
      </c>
      <c r="D43" s="37" t="s">
        <v>53</v>
      </c>
      <c r="E43" s="11">
        <v>5000</v>
      </c>
    </row>
    <row r="44" spans="1:5" ht="56.25">
      <c r="A44" s="9"/>
      <c r="B44" s="21" t="s">
        <v>54</v>
      </c>
      <c r="C44" s="13"/>
      <c r="D44" s="36" t="s">
        <v>97</v>
      </c>
      <c r="E44" s="14">
        <f>SUM(E45:E53)</f>
        <v>976500</v>
      </c>
    </row>
    <row r="45" spans="1:5" ht="18.75">
      <c r="A45" s="9"/>
      <c r="B45" s="23"/>
      <c r="C45" s="10" t="s">
        <v>42</v>
      </c>
      <c r="D45" s="37" t="s">
        <v>43</v>
      </c>
      <c r="E45" s="11">
        <v>430000</v>
      </c>
    </row>
    <row r="46" spans="1:5" ht="18.75">
      <c r="A46" s="9"/>
      <c r="B46" s="23"/>
      <c r="C46" s="10" t="s">
        <v>44</v>
      </c>
      <c r="D46" s="37" t="s">
        <v>45</v>
      </c>
      <c r="E46" s="11">
        <v>460000</v>
      </c>
    </row>
    <row r="47" spans="1:5" ht="18.75">
      <c r="A47" s="9"/>
      <c r="B47" s="23"/>
      <c r="C47" s="10" t="s">
        <v>46</v>
      </c>
      <c r="D47" s="37" t="s">
        <v>47</v>
      </c>
      <c r="E47" s="11">
        <v>1000</v>
      </c>
    </row>
    <row r="48" spans="1:5" ht="18.75">
      <c r="A48" s="9"/>
      <c r="B48" s="23"/>
      <c r="C48" s="10" t="s">
        <v>49</v>
      </c>
      <c r="D48" s="37" t="s">
        <v>48</v>
      </c>
      <c r="E48" s="11">
        <v>33000</v>
      </c>
    </row>
    <row r="49" spans="1:5" ht="18.75">
      <c r="A49" s="9"/>
      <c r="B49" s="23"/>
      <c r="C49" s="10" t="s">
        <v>55</v>
      </c>
      <c r="D49" s="37" t="s">
        <v>56</v>
      </c>
      <c r="E49" s="11">
        <v>3000</v>
      </c>
    </row>
    <row r="50" spans="1:5" ht="18.75">
      <c r="A50" s="9"/>
      <c r="B50" s="23"/>
      <c r="C50" s="10" t="s">
        <v>167</v>
      </c>
      <c r="D50" s="37" t="s">
        <v>168</v>
      </c>
      <c r="E50" s="11">
        <v>1000</v>
      </c>
    </row>
    <row r="51" spans="1:5" ht="18.75">
      <c r="A51" s="9"/>
      <c r="B51" s="23"/>
      <c r="C51" s="10" t="s">
        <v>169</v>
      </c>
      <c r="D51" s="37" t="s">
        <v>170</v>
      </c>
      <c r="E51" s="11">
        <v>3500</v>
      </c>
    </row>
    <row r="52" spans="1:5" ht="18.75">
      <c r="A52" s="9"/>
      <c r="B52" s="23"/>
      <c r="C52" s="10" t="s">
        <v>50</v>
      </c>
      <c r="D52" s="37" t="s">
        <v>51</v>
      </c>
      <c r="E52" s="11">
        <v>40000</v>
      </c>
    </row>
    <row r="53" spans="1:5" ht="18.75">
      <c r="A53" s="9"/>
      <c r="B53" s="7"/>
      <c r="C53" s="10" t="s">
        <v>52</v>
      </c>
      <c r="D53" s="37" t="s">
        <v>53</v>
      </c>
      <c r="E53" s="11">
        <v>5000</v>
      </c>
    </row>
    <row r="54" spans="1:5" ht="37.5">
      <c r="A54" s="9"/>
      <c r="B54" s="26" t="s">
        <v>57</v>
      </c>
      <c r="C54" s="16"/>
      <c r="D54" s="36" t="s">
        <v>58</v>
      </c>
      <c r="E54" s="14">
        <f>SUM(E55:E57)</f>
        <v>135050</v>
      </c>
    </row>
    <row r="55" spans="1:5" ht="18.75">
      <c r="A55" s="9"/>
      <c r="B55" s="23"/>
      <c r="C55" s="10" t="s">
        <v>59</v>
      </c>
      <c r="D55" s="37" t="s">
        <v>60</v>
      </c>
      <c r="E55" s="11">
        <v>15000</v>
      </c>
    </row>
    <row r="56" spans="1:5" ht="18.75">
      <c r="A56" s="9"/>
      <c r="B56" s="23"/>
      <c r="C56" s="10" t="s">
        <v>61</v>
      </c>
      <c r="D56" s="37" t="s">
        <v>98</v>
      </c>
      <c r="E56" s="11">
        <v>30000</v>
      </c>
    </row>
    <row r="57" spans="1:5" ht="18.75">
      <c r="A57" s="9"/>
      <c r="B57" s="23"/>
      <c r="C57" s="10" t="s">
        <v>25</v>
      </c>
      <c r="D57" s="37" t="s">
        <v>171</v>
      </c>
      <c r="E57" s="11">
        <v>90050</v>
      </c>
    </row>
    <row r="58" spans="1:5" ht="37.5">
      <c r="A58" s="9"/>
      <c r="B58" s="21" t="s">
        <v>62</v>
      </c>
      <c r="C58" s="13"/>
      <c r="D58" s="36" t="s">
        <v>63</v>
      </c>
      <c r="E58" s="14">
        <f>SUM(E59:E60)</f>
        <v>737142</v>
      </c>
    </row>
    <row r="59" spans="1:5" ht="18.75">
      <c r="A59" s="9"/>
      <c r="B59" s="23"/>
      <c r="C59" s="10" t="s">
        <v>64</v>
      </c>
      <c r="D59" s="37" t="s">
        <v>65</v>
      </c>
      <c r="E59" s="11">
        <v>729142</v>
      </c>
    </row>
    <row r="60" spans="1:5" ht="18.75">
      <c r="A60" s="7"/>
      <c r="B60" s="22"/>
      <c r="C60" s="10" t="s">
        <v>66</v>
      </c>
      <c r="D60" s="37" t="s">
        <v>67</v>
      </c>
      <c r="E60" s="11">
        <v>8000</v>
      </c>
    </row>
    <row r="61" spans="1:5" ht="18.75">
      <c r="A61" s="74" t="s">
        <v>68</v>
      </c>
      <c r="B61" s="74"/>
      <c r="C61" s="74"/>
      <c r="D61" s="42" t="s">
        <v>195</v>
      </c>
      <c r="E61" s="75">
        <f>SUM(E62,E64,E66)</f>
        <v>4310162</v>
      </c>
    </row>
    <row r="62" spans="1:5" ht="37.5">
      <c r="A62" s="9"/>
      <c r="B62" s="24" t="s">
        <v>69</v>
      </c>
      <c r="C62" s="13"/>
      <c r="D62" s="36" t="s">
        <v>70</v>
      </c>
      <c r="E62" s="14">
        <f>SUM(E63)</f>
        <v>3320146</v>
      </c>
    </row>
    <row r="63" spans="1:5" ht="18.75">
      <c r="A63" s="9"/>
      <c r="B63" s="7"/>
      <c r="C63" s="10" t="s">
        <v>71</v>
      </c>
      <c r="D63" s="37" t="s">
        <v>72</v>
      </c>
      <c r="E63" s="11">
        <v>3320146</v>
      </c>
    </row>
    <row r="64" spans="1:5" ht="18.75">
      <c r="A64" s="9"/>
      <c r="B64" s="15" t="s">
        <v>73</v>
      </c>
      <c r="C64" s="13"/>
      <c r="D64" s="36" t="s">
        <v>74</v>
      </c>
      <c r="E64" s="14">
        <f>SUM(E65)</f>
        <v>562716</v>
      </c>
    </row>
    <row r="65" spans="1:5" ht="18.75">
      <c r="A65" s="9"/>
      <c r="B65" s="7"/>
      <c r="C65" s="10" t="s">
        <v>71</v>
      </c>
      <c r="D65" s="37" t="s">
        <v>72</v>
      </c>
      <c r="E65" s="11">
        <v>562716</v>
      </c>
    </row>
    <row r="66" spans="1:5" ht="18.75">
      <c r="A66" s="9"/>
      <c r="B66" s="15" t="s">
        <v>75</v>
      </c>
      <c r="C66" s="13"/>
      <c r="D66" s="36" t="s">
        <v>76</v>
      </c>
      <c r="E66" s="14">
        <f>SUM(E67)</f>
        <v>427300</v>
      </c>
    </row>
    <row r="67" spans="1:5" ht="18.75">
      <c r="A67" s="9"/>
      <c r="B67" s="7"/>
      <c r="C67" s="10" t="s">
        <v>71</v>
      </c>
      <c r="D67" s="37" t="s">
        <v>72</v>
      </c>
      <c r="E67" s="11">
        <v>427300</v>
      </c>
    </row>
    <row r="68" spans="1:5" ht="18.75">
      <c r="A68" s="74" t="s">
        <v>83</v>
      </c>
      <c r="B68" s="74"/>
      <c r="C68" s="74"/>
      <c r="D68" s="42" t="s">
        <v>196</v>
      </c>
      <c r="E68" s="75">
        <f>SUM(E69,E71,E73,E75,E77)</f>
        <v>483200</v>
      </c>
    </row>
    <row r="69" spans="1:5" ht="37.5">
      <c r="A69" s="48"/>
      <c r="B69" s="41" t="s">
        <v>155</v>
      </c>
      <c r="C69" s="39"/>
      <c r="D69" s="42" t="s">
        <v>156</v>
      </c>
      <c r="E69" s="40">
        <f>SUM(E70)</f>
        <v>14000</v>
      </c>
    </row>
    <row r="70" spans="1:5" ht="56.25">
      <c r="A70" s="48"/>
      <c r="B70" s="41"/>
      <c r="C70" s="39" t="s">
        <v>17</v>
      </c>
      <c r="D70" s="37" t="s">
        <v>85</v>
      </c>
      <c r="E70" s="40">
        <v>14000</v>
      </c>
    </row>
    <row r="71" spans="1:5" ht="37.5">
      <c r="A71" s="9"/>
      <c r="B71" s="21" t="s">
        <v>84</v>
      </c>
      <c r="C71" s="13"/>
      <c r="D71" s="36" t="s">
        <v>172</v>
      </c>
      <c r="E71" s="14">
        <f>SUM(E72:E72)</f>
        <v>305000</v>
      </c>
    </row>
    <row r="72" spans="1:5" ht="56.25">
      <c r="A72" s="9"/>
      <c r="B72" s="22"/>
      <c r="C72" s="10" t="s">
        <v>17</v>
      </c>
      <c r="D72" s="37" t="s">
        <v>85</v>
      </c>
      <c r="E72" s="11">
        <v>305000</v>
      </c>
    </row>
    <row r="73" spans="1:5" ht="18.75">
      <c r="A73" s="9"/>
      <c r="B73" s="21" t="s">
        <v>86</v>
      </c>
      <c r="C73" s="13"/>
      <c r="D73" s="36" t="s">
        <v>87</v>
      </c>
      <c r="E73" s="14">
        <f>SUM(E74)</f>
        <v>30000</v>
      </c>
    </row>
    <row r="74" spans="1:5" ht="37.5">
      <c r="A74" s="9"/>
      <c r="B74" s="7"/>
      <c r="C74" s="10" t="s">
        <v>81</v>
      </c>
      <c r="D74" s="37" t="s">
        <v>82</v>
      </c>
      <c r="E74" s="11">
        <v>30000</v>
      </c>
    </row>
    <row r="75" spans="1:5" ht="18.75">
      <c r="A75" s="9"/>
      <c r="B75" s="26" t="s">
        <v>88</v>
      </c>
      <c r="C75" s="16"/>
      <c r="D75" s="36" t="s">
        <v>89</v>
      </c>
      <c r="E75" s="14">
        <f>SUM(E76)</f>
        <v>42000</v>
      </c>
    </row>
    <row r="76" spans="1:5" ht="56.25">
      <c r="A76" s="9"/>
      <c r="B76" s="22"/>
      <c r="C76" s="10" t="s">
        <v>17</v>
      </c>
      <c r="D76" s="37" t="s">
        <v>85</v>
      </c>
      <c r="E76" s="11">
        <v>42000</v>
      </c>
    </row>
    <row r="77" spans="1:5" ht="18.75">
      <c r="A77" s="9"/>
      <c r="B77" s="21" t="s">
        <v>90</v>
      </c>
      <c r="C77" s="13"/>
      <c r="D77" s="36" t="s">
        <v>91</v>
      </c>
      <c r="E77" s="14">
        <f>SUM(E78,E79)</f>
        <v>92200</v>
      </c>
    </row>
    <row r="78" spans="1:5" ht="18.75">
      <c r="A78" s="9"/>
      <c r="B78" s="26"/>
      <c r="C78" s="43" t="s">
        <v>9</v>
      </c>
      <c r="D78" s="37" t="s">
        <v>10</v>
      </c>
      <c r="E78" s="44">
        <v>200</v>
      </c>
    </row>
    <row r="79" spans="1:5" ht="56.25">
      <c r="A79" s="7"/>
      <c r="B79" s="22"/>
      <c r="C79" s="10" t="s">
        <v>17</v>
      </c>
      <c r="D79" s="37" t="s">
        <v>85</v>
      </c>
      <c r="E79" s="11">
        <v>92000</v>
      </c>
    </row>
    <row r="80" spans="1:5" ht="37.5">
      <c r="A80" s="74" t="s">
        <v>92</v>
      </c>
      <c r="B80" s="74"/>
      <c r="C80" s="74"/>
      <c r="D80" s="42" t="s">
        <v>206</v>
      </c>
      <c r="E80" s="75">
        <f>SUM(E83,E81)</f>
        <v>60100</v>
      </c>
    </row>
    <row r="81" spans="1:5" ht="18.75">
      <c r="A81" s="48"/>
      <c r="B81" s="41" t="s">
        <v>157</v>
      </c>
      <c r="C81" s="39"/>
      <c r="D81" s="42" t="s">
        <v>158</v>
      </c>
      <c r="E81" s="47">
        <f>SUM(E82)</f>
        <v>100</v>
      </c>
    </row>
    <row r="82" spans="1:5" ht="18.75">
      <c r="A82" s="48"/>
      <c r="B82" s="45"/>
      <c r="C82" s="39" t="s">
        <v>9</v>
      </c>
      <c r="D82" s="46" t="s">
        <v>10</v>
      </c>
      <c r="E82" s="40">
        <v>100</v>
      </c>
    </row>
    <row r="83" spans="1:5" ht="18.75">
      <c r="A83" s="9"/>
      <c r="B83" s="21" t="s">
        <v>93</v>
      </c>
      <c r="C83" s="13"/>
      <c r="D83" s="36" t="s">
        <v>94</v>
      </c>
      <c r="E83" s="14">
        <f>SUM(E84)</f>
        <v>60000</v>
      </c>
    </row>
    <row r="84" spans="1:5" ht="56.25">
      <c r="A84" s="9"/>
      <c r="B84" s="26"/>
      <c r="C84" s="8" t="s">
        <v>17</v>
      </c>
      <c r="D84" s="38" t="s">
        <v>85</v>
      </c>
      <c r="E84" s="20">
        <v>60000</v>
      </c>
    </row>
    <row r="85" spans="1:5" s="18" customFormat="1" ht="30" customHeight="1">
      <c r="A85" s="80" t="s">
        <v>159</v>
      </c>
      <c r="B85" s="81"/>
      <c r="C85" s="81"/>
      <c r="D85" s="81"/>
      <c r="E85" s="25">
        <f>SUM(E7,E17,E25,E28,E31,E34,E61,E68,E80)</f>
        <v>8133421</v>
      </c>
    </row>
  </sheetData>
  <mergeCells count="5">
    <mergeCell ref="A85:D85"/>
    <mergeCell ref="D1:E1"/>
    <mergeCell ref="D2:E2"/>
    <mergeCell ref="D3:E3"/>
    <mergeCell ref="C4:E4"/>
  </mergeCells>
  <printOptions/>
  <pageMargins left="0.7874015748031497" right="0.3937007874015748" top="0.3937007874015748" bottom="0.3937007874015748" header="0" footer="0"/>
  <pageSetup horizontalDpi="360" verticalDpi="360" orientation="portrait" paperSize="9" scale="68" r:id="rId3"/>
  <rowBreaks count="2" manualBreakCount="2">
    <brk id="37" max="4" man="1"/>
    <brk id="79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SheetLayoutView="70" workbookViewId="0" topLeftCell="A1">
      <pane ySplit="6" topLeftCell="BM99" activePane="bottomLeft" state="frozen"/>
      <selection pane="topLeft" activeCell="A1" sqref="A1"/>
      <selection pane="bottomLeft" activeCell="C99" sqref="C99"/>
    </sheetView>
  </sheetViews>
  <sheetFormatPr defaultColWidth="9.00390625" defaultRowHeight="12.75"/>
  <cols>
    <col min="1" max="1" width="7.375" style="6" customWidth="1"/>
    <col min="2" max="2" width="10.00390625" style="6" customWidth="1"/>
    <col min="3" max="3" width="75.375" style="27" customWidth="1"/>
    <col min="4" max="4" width="16.875" style="5" customWidth="1"/>
  </cols>
  <sheetData>
    <row r="1" spans="3:4" ht="15" customHeight="1">
      <c r="C1" s="82" t="s">
        <v>211</v>
      </c>
      <c r="D1" s="82"/>
    </row>
    <row r="2" spans="3:4" ht="15" customHeight="1">
      <c r="C2" s="88" t="s">
        <v>163</v>
      </c>
      <c r="D2" s="88"/>
    </row>
    <row r="3" spans="3:4" ht="15" customHeight="1">
      <c r="C3" s="88" t="s">
        <v>210</v>
      </c>
      <c r="D3" s="88"/>
    </row>
    <row r="4" spans="1:4" ht="18.75">
      <c r="A4" s="89" t="s">
        <v>99</v>
      </c>
      <c r="B4" s="89"/>
      <c r="C4" s="89"/>
      <c r="D4" s="89"/>
    </row>
    <row r="5" spans="3:4" ht="18.75">
      <c r="C5" s="19"/>
      <c r="D5" s="53" t="s">
        <v>162</v>
      </c>
    </row>
    <row r="6" spans="1:4" ht="25.5" customHeight="1">
      <c r="A6" s="29" t="s">
        <v>0</v>
      </c>
      <c r="B6" s="2" t="s">
        <v>1</v>
      </c>
      <c r="C6" s="2" t="s">
        <v>16</v>
      </c>
      <c r="D6" s="4" t="s">
        <v>164</v>
      </c>
    </row>
    <row r="7" spans="1:4" ht="18.75">
      <c r="A7" s="74" t="s">
        <v>100</v>
      </c>
      <c r="B7" s="74"/>
      <c r="C7" s="49" t="s">
        <v>197</v>
      </c>
      <c r="D7" s="75">
        <f>SUM(D8)</f>
        <v>13000</v>
      </c>
    </row>
    <row r="8" spans="1:4" ht="18.75">
      <c r="A8" s="9"/>
      <c r="B8" s="13" t="s">
        <v>101</v>
      </c>
      <c r="C8" s="28" t="s">
        <v>102</v>
      </c>
      <c r="D8" s="14">
        <f>SUM(D9)</f>
        <v>13000</v>
      </c>
    </row>
    <row r="9" spans="1:4" ht="18.75">
      <c r="A9" s="7"/>
      <c r="B9" s="55" t="s">
        <v>173</v>
      </c>
      <c r="C9" s="54" t="s">
        <v>174</v>
      </c>
      <c r="D9" s="11">
        <v>13000</v>
      </c>
    </row>
    <row r="10" spans="1:4" ht="18.75">
      <c r="A10" s="74" t="s">
        <v>103</v>
      </c>
      <c r="B10" s="77"/>
      <c r="C10" s="49" t="s">
        <v>198</v>
      </c>
      <c r="D10" s="75">
        <f>SUM(D11)</f>
        <v>5000</v>
      </c>
    </row>
    <row r="11" spans="1:4" ht="18.75">
      <c r="A11" s="30"/>
      <c r="B11" s="13" t="s">
        <v>104</v>
      </c>
      <c r="C11" s="28" t="s">
        <v>12</v>
      </c>
      <c r="D11" s="14">
        <f>SUM(D12)</f>
        <v>5000</v>
      </c>
    </row>
    <row r="12" spans="1:4" ht="18.75">
      <c r="A12" s="7"/>
      <c r="B12" s="55" t="s">
        <v>173</v>
      </c>
      <c r="C12" s="54" t="s">
        <v>174</v>
      </c>
      <c r="D12" s="11">
        <v>5000</v>
      </c>
    </row>
    <row r="13" spans="1:4" ht="18.75">
      <c r="A13" s="74" t="s">
        <v>105</v>
      </c>
      <c r="B13" s="74"/>
      <c r="C13" s="49" t="s">
        <v>199</v>
      </c>
      <c r="D13" s="75">
        <f>SUM(D14,D17)</f>
        <v>56630</v>
      </c>
    </row>
    <row r="14" spans="1:4" ht="18.75">
      <c r="A14" s="8"/>
      <c r="B14" s="13" t="s">
        <v>106</v>
      </c>
      <c r="C14" s="28" t="s">
        <v>107</v>
      </c>
      <c r="D14" s="14">
        <f>SUM(D15:D16)</f>
        <v>29630</v>
      </c>
    </row>
    <row r="15" spans="1:4" ht="18.75">
      <c r="A15" s="9"/>
      <c r="B15" s="57" t="s">
        <v>173</v>
      </c>
      <c r="C15" s="58" t="s">
        <v>175</v>
      </c>
      <c r="D15" s="20">
        <v>22630</v>
      </c>
    </row>
    <row r="16" spans="1:4" ht="18.75">
      <c r="A16" s="9"/>
      <c r="B16" s="32"/>
      <c r="C16" s="59" t="s">
        <v>176</v>
      </c>
      <c r="D16" s="61">
        <v>7000</v>
      </c>
    </row>
    <row r="17" spans="1:4" ht="18.75">
      <c r="A17" s="31"/>
      <c r="B17" s="13" t="s">
        <v>108</v>
      </c>
      <c r="C17" s="28" t="s">
        <v>111</v>
      </c>
      <c r="D17" s="14">
        <f>SUM(D18)</f>
        <v>27000</v>
      </c>
    </row>
    <row r="18" spans="1:4" ht="18.75">
      <c r="A18" s="31"/>
      <c r="B18" s="57" t="s">
        <v>173</v>
      </c>
      <c r="C18" s="58" t="s">
        <v>175</v>
      </c>
      <c r="D18" s="11">
        <v>27000</v>
      </c>
    </row>
    <row r="19" spans="1:4" ht="18.75">
      <c r="A19" s="74" t="s">
        <v>109</v>
      </c>
      <c r="B19" s="74"/>
      <c r="C19" s="49" t="s">
        <v>200</v>
      </c>
      <c r="D19" s="75">
        <f>SUM(D20,D22)</f>
        <v>138600</v>
      </c>
    </row>
    <row r="20" spans="1:4" ht="18.75">
      <c r="A20" s="8"/>
      <c r="B20" s="13" t="s">
        <v>110</v>
      </c>
      <c r="C20" s="28" t="s">
        <v>3</v>
      </c>
      <c r="D20" s="14">
        <f>SUM(D21:D21)</f>
        <v>33400</v>
      </c>
    </row>
    <row r="21" spans="1:4" ht="18.75">
      <c r="A21" s="9"/>
      <c r="B21" s="57" t="s">
        <v>173</v>
      </c>
      <c r="C21" s="58" t="s">
        <v>175</v>
      </c>
      <c r="D21" s="11">
        <v>33400</v>
      </c>
    </row>
    <row r="22" spans="1:4" ht="18.75">
      <c r="A22" s="9"/>
      <c r="B22" s="13" t="s">
        <v>11</v>
      </c>
      <c r="C22" s="28" t="s">
        <v>12</v>
      </c>
      <c r="D22" s="14">
        <f>SUM(D23)</f>
        <v>105200</v>
      </c>
    </row>
    <row r="23" spans="1:4" ht="18.75">
      <c r="A23" s="9"/>
      <c r="B23" s="57" t="s">
        <v>173</v>
      </c>
      <c r="C23" s="58" t="s">
        <v>175</v>
      </c>
      <c r="D23" s="20">
        <v>105200</v>
      </c>
    </row>
    <row r="24" spans="1:4" ht="18.75">
      <c r="A24" s="9"/>
      <c r="B24" s="31"/>
      <c r="C24" s="59" t="s">
        <v>177</v>
      </c>
      <c r="D24" s="61">
        <v>1500</v>
      </c>
    </row>
    <row r="25" spans="1:4" ht="18.75">
      <c r="A25" s="74" t="s">
        <v>112</v>
      </c>
      <c r="B25" s="78"/>
      <c r="C25" s="49" t="s">
        <v>201</v>
      </c>
      <c r="D25" s="75">
        <f>SUM(D26)</f>
        <v>100000</v>
      </c>
    </row>
    <row r="26" spans="1:4" ht="18.75">
      <c r="A26" s="8"/>
      <c r="B26" s="13" t="s">
        <v>113</v>
      </c>
      <c r="C26" s="28" t="s">
        <v>114</v>
      </c>
      <c r="D26" s="14">
        <f>SUM(D27)</f>
        <v>100000</v>
      </c>
    </row>
    <row r="27" spans="1:4" ht="18.75">
      <c r="A27" s="7"/>
      <c r="B27" s="57" t="s">
        <v>173</v>
      </c>
      <c r="C27" s="58" t="s">
        <v>175</v>
      </c>
      <c r="D27" s="11">
        <v>100000</v>
      </c>
    </row>
    <row r="28" spans="1:4" ht="18.75">
      <c r="A28" s="74" t="s">
        <v>13</v>
      </c>
      <c r="B28" s="74"/>
      <c r="C28" s="49" t="s">
        <v>190</v>
      </c>
      <c r="D28" s="75">
        <f>SUM(D29,D33,D35,D40,D44)</f>
        <v>1477720</v>
      </c>
    </row>
    <row r="29" spans="1:4" ht="18.75">
      <c r="A29" s="8"/>
      <c r="B29" s="13" t="s">
        <v>14</v>
      </c>
      <c r="C29" s="28" t="s">
        <v>15</v>
      </c>
      <c r="D29" s="14">
        <f>SUM(D30)</f>
        <v>52940</v>
      </c>
    </row>
    <row r="30" spans="1:4" ht="18.75">
      <c r="A30" s="9"/>
      <c r="B30" s="57" t="s">
        <v>173</v>
      </c>
      <c r="C30" s="58" t="s">
        <v>175</v>
      </c>
      <c r="D30" s="20">
        <v>52940</v>
      </c>
    </row>
    <row r="31" spans="1:4" ht="18.75">
      <c r="A31" s="9"/>
      <c r="B31" s="56"/>
      <c r="C31" s="60" t="s">
        <v>178</v>
      </c>
      <c r="D31" s="62">
        <v>42000</v>
      </c>
    </row>
    <row r="32" spans="1:4" ht="18.75">
      <c r="A32" s="9"/>
      <c r="B32" s="56"/>
      <c r="C32" s="59" t="s">
        <v>179</v>
      </c>
      <c r="D32" s="61">
        <v>8539</v>
      </c>
    </row>
    <row r="33" spans="1:4" ht="18.75">
      <c r="A33" s="9"/>
      <c r="B33" s="13" t="s">
        <v>116</v>
      </c>
      <c r="C33" s="28" t="s">
        <v>115</v>
      </c>
      <c r="D33" s="14">
        <f>SUM(D34:D34)</f>
        <v>96000</v>
      </c>
    </row>
    <row r="34" spans="1:4" ht="18.75">
      <c r="A34" s="9"/>
      <c r="B34" s="57" t="s">
        <v>173</v>
      </c>
      <c r="C34" s="58" t="s">
        <v>175</v>
      </c>
      <c r="D34" s="11">
        <v>96000</v>
      </c>
    </row>
    <row r="35" spans="1:4" ht="18.75">
      <c r="A35" s="9"/>
      <c r="B35" s="13" t="s">
        <v>18</v>
      </c>
      <c r="C35" s="28" t="s">
        <v>19</v>
      </c>
      <c r="D35" s="14">
        <f>SUM(D36,D39)</f>
        <v>1262000</v>
      </c>
    </row>
    <row r="36" spans="1:4" ht="18.75">
      <c r="A36" s="9"/>
      <c r="B36" s="57" t="s">
        <v>173</v>
      </c>
      <c r="C36" s="58" t="s">
        <v>175</v>
      </c>
      <c r="D36" s="20">
        <v>1229000</v>
      </c>
    </row>
    <row r="37" spans="1:4" ht="18.75">
      <c r="A37" s="9"/>
      <c r="B37" s="31"/>
      <c r="C37" s="60" t="s">
        <v>178</v>
      </c>
      <c r="D37" s="62">
        <v>820000</v>
      </c>
    </row>
    <row r="38" spans="1:4" ht="18.75">
      <c r="A38" s="9"/>
      <c r="B38" s="31"/>
      <c r="C38" s="60" t="s">
        <v>179</v>
      </c>
      <c r="D38" s="62">
        <v>153000</v>
      </c>
    </row>
    <row r="39" spans="1:4" ht="18.75">
      <c r="A39" s="9"/>
      <c r="B39" s="31"/>
      <c r="C39" s="59" t="s">
        <v>176</v>
      </c>
      <c r="D39" s="61">
        <v>33000</v>
      </c>
    </row>
    <row r="40" spans="1:4" ht="37.5">
      <c r="A40" s="9"/>
      <c r="B40" s="13" t="s">
        <v>117</v>
      </c>
      <c r="C40" s="28" t="s">
        <v>118</v>
      </c>
      <c r="D40" s="14">
        <f>SUM(D41)</f>
        <v>44780</v>
      </c>
    </row>
    <row r="41" spans="1:4" ht="18.75">
      <c r="A41" s="9"/>
      <c r="B41" s="57" t="s">
        <v>173</v>
      </c>
      <c r="C41" s="58" t="s">
        <v>175</v>
      </c>
      <c r="D41" s="20">
        <v>44780</v>
      </c>
    </row>
    <row r="42" spans="1:4" ht="18.75">
      <c r="A42" s="9"/>
      <c r="B42" s="31"/>
      <c r="C42" s="60" t="s">
        <v>178</v>
      </c>
      <c r="D42" s="62">
        <v>31414</v>
      </c>
    </row>
    <row r="43" spans="1:4" ht="18.75">
      <c r="A43" s="9"/>
      <c r="B43" s="31"/>
      <c r="C43" s="59" t="s">
        <v>179</v>
      </c>
      <c r="D43" s="61">
        <v>3500</v>
      </c>
    </row>
    <row r="44" spans="1:4" ht="18.75">
      <c r="A44" s="9"/>
      <c r="B44" s="13" t="s">
        <v>24</v>
      </c>
      <c r="C44" s="28" t="s">
        <v>12</v>
      </c>
      <c r="D44" s="14">
        <f>SUM(D45:D45)</f>
        <v>22000</v>
      </c>
    </row>
    <row r="45" spans="1:4" ht="18.75">
      <c r="A45" s="9"/>
      <c r="B45" s="57" t="s">
        <v>173</v>
      </c>
      <c r="C45" s="58" t="s">
        <v>175</v>
      </c>
      <c r="D45" s="11">
        <v>22000</v>
      </c>
    </row>
    <row r="46" spans="1:4" ht="56.25">
      <c r="A46" s="74" t="s">
        <v>26</v>
      </c>
      <c r="B46" s="74"/>
      <c r="C46" s="49" t="s">
        <v>191</v>
      </c>
      <c r="D46" s="75">
        <f>SUM(D47)</f>
        <v>927</v>
      </c>
    </row>
    <row r="47" spans="1:4" ht="37.5">
      <c r="A47" s="8"/>
      <c r="B47" s="13" t="s">
        <v>27</v>
      </c>
      <c r="C47" s="28" t="s">
        <v>119</v>
      </c>
      <c r="D47" s="14">
        <f>SUM(D48)</f>
        <v>927</v>
      </c>
    </row>
    <row r="48" spans="1:4" ht="18.75">
      <c r="A48" s="7"/>
      <c r="B48" s="57" t="s">
        <v>173</v>
      </c>
      <c r="C48" s="58" t="s">
        <v>175</v>
      </c>
      <c r="D48" s="11">
        <v>927</v>
      </c>
    </row>
    <row r="49" spans="1:4" ht="18.75">
      <c r="A49" s="74" t="s">
        <v>29</v>
      </c>
      <c r="B49" s="74"/>
      <c r="C49" s="49" t="s">
        <v>192</v>
      </c>
      <c r="D49" s="75">
        <f>SUM(D50)</f>
        <v>500</v>
      </c>
    </row>
    <row r="50" spans="1:4" ht="18.75">
      <c r="A50" s="8"/>
      <c r="B50" s="13" t="s">
        <v>30</v>
      </c>
      <c r="C50" s="28" t="s">
        <v>31</v>
      </c>
      <c r="D50" s="14">
        <f>SUM(D51)</f>
        <v>500</v>
      </c>
    </row>
    <row r="51" spans="1:4" ht="18.75">
      <c r="A51" s="7"/>
      <c r="B51" s="66" t="s">
        <v>173</v>
      </c>
      <c r="C51" s="58" t="s">
        <v>175</v>
      </c>
      <c r="D51" s="11">
        <v>500</v>
      </c>
    </row>
    <row r="52" spans="1:4" ht="37.5">
      <c r="A52" s="74" t="s">
        <v>32</v>
      </c>
      <c r="B52" s="74"/>
      <c r="C52" s="49" t="s">
        <v>193</v>
      </c>
      <c r="D52" s="75">
        <f>SUM(D53,D56,D60)</f>
        <v>125500</v>
      </c>
    </row>
    <row r="53" spans="1:4" ht="18.75">
      <c r="A53" s="50"/>
      <c r="B53" s="13" t="s">
        <v>180</v>
      </c>
      <c r="C53" s="28" t="s">
        <v>188</v>
      </c>
      <c r="D53" s="14">
        <f>SUM(D54,D55)</f>
        <v>18000</v>
      </c>
    </row>
    <row r="54" spans="1:4" ht="18.75">
      <c r="A54" s="70"/>
      <c r="B54" s="57" t="s">
        <v>173</v>
      </c>
      <c r="C54" s="58" t="s">
        <v>175</v>
      </c>
      <c r="D54" s="64">
        <v>8000</v>
      </c>
    </row>
    <row r="55" spans="1:4" ht="18.75">
      <c r="A55" s="70"/>
      <c r="B55" s="57"/>
      <c r="C55" s="59" t="s">
        <v>176</v>
      </c>
      <c r="D55" s="79">
        <v>10000</v>
      </c>
    </row>
    <row r="56" spans="1:4" ht="18.75">
      <c r="A56" s="9"/>
      <c r="B56" s="13" t="s">
        <v>120</v>
      </c>
      <c r="C56" s="28" t="s">
        <v>121</v>
      </c>
      <c r="D56" s="14">
        <f>SUM(D57,D59)</f>
        <v>107000</v>
      </c>
    </row>
    <row r="57" spans="1:4" ht="18.75">
      <c r="A57" s="9"/>
      <c r="B57" s="57" t="s">
        <v>173</v>
      </c>
      <c r="C57" s="58" t="s">
        <v>175</v>
      </c>
      <c r="D57" s="20">
        <v>90000</v>
      </c>
    </row>
    <row r="58" spans="1:4" ht="18.75">
      <c r="A58" s="9"/>
      <c r="B58" s="31"/>
      <c r="C58" s="60" t="s">
        <v>181</v>
      </c>
      <c r="D58" s="62">
        <v>1200</v>
      </c>
    </row>
    <row r="59" spans="1:4" ht="18.75">
      <c r="A59" s="9"/>
      <c r="B59" s="31"/>
      <c r="C59" s="59" t="s">
        <v>176</v>
      </c>
      <c r="D59" s="61">
        <v>17000</v>
      </c>
    </row>
    <row r="60" spans="1:4" ht="18.75">
      <c r="A60" s="9"/>
      <c r="B60" s="13" t="s">
        <v>33</v>
      </c>
      <c r="C60" s="28" t="s">
        <v>34</v>
      </c>
      <c r="D60" s="14">
        <f>SUM(D61:D61)</f>
        <v>500</v>
      </c>
    </row>
    <row r="61" spans="1:4" ht="18.75">
      <c r="A61" s="7"/>
      <c r="B61" s="57" t="s">
        <v>173</v>
      </c>
      <c r="C61" s="58" t="s">
        <v>175</v>
      </c>
      <c r="D61" s="11">
        <v>500</v>
      </c>
    </row>
    <row r="62" spans="1:4" ht="18.75">
      <c r="A62" s="74" t="s">
        <v>122</v>
      </c>
      <c r="B62" s="74"/>
      <c r="C62" s="49" t="s">
        <v>202</v>
      </c>
      <c r="D62" s="75">
        <f>SUM(D63)</f>
        <v>38000</v>
      </c>
    </row>
    <row r="63" spans="1:4" ht="37.5">
      <c r="A63" s="8"/>
      <c r="B63" s="13" t="s">
        <v>123</v>
      </c>
      <c r="C63" s="28" t="s">
        <v>124</v>
      </c>
      <c r="D63" s="14">
        <f>SUM(D64)</f>
        <v>38000</v>
      </c>
    </row>
    <row r="64" spans="1:4" ht="18.75">
      <c r="A64" s="9"/>
      <c r="B64" s="57" t="s">
        <v>173</v>
      </c>
      <c r="C64" s="58" t="s">
        <v>175</v>
      </c>
      <c r="D64" s="44">
        <v>38000</v>
      </c>
    </row>
    <row r="65" spans="1:4" ht="18.75">
      <c r="A65" s="74" t="s">
        <v>68</v>
      </c>
      <c r="B65" s="74"/>
      <c r="C65" s="49" t="s">
        <v>195</v>
      </c>
      <c r="D65" s="75">
        <f>SUM(D66)</f>
        <v>70000</v>
      </c>
    </row>
    <row r="66" spans="1:4" ht="18.75">
      <c r="A66" s="9"/>
      <c r="B66" s="13" t="s">
        <v>125</v>
      </c>
      <c r="C66" s="28" t="s">
        <v>126</v>
      </c>
      <c r="D66" s="14">
        <f>SUM(D67)</f>
        <v>70000</v>
      </c>
    </row>
    <row r="67" spans="1:4" ht="18.75">
      <c r="A67" s="7"/>
      <c r="B67" s="57" t="s">
        <v>173</v>
      </c>
      <c r="C67" s="58" t="s">
        <v>175</v>
      </c>
      <c r="D67" s="11">
        <v>70000</v>
      </c>
    </row>
    <row r="68" spans="1:4" ht="18.75">
      <c r="A68" s="74" t="s">
        <v>77</v>
      </c>
      <c r="B68" s="78"/>
      <c r="C68" s="49" t="s">
        <v>203</v>
      </c>
      <c r="D68" s="75">
        <f>SUM(D69,D74,D79,D84,D88,D90)</f>
        <v>3898643</v>
      </c>
    </row>
    <row r="69" spans="1:4" ht="18.75">
      <c r="A69" s="8"/>
      <c r="B69" s="13" t="s">
        <v>78</v>
      </c>
      <c r="C69" s="28" t="s">
        <v>79</v>
      </c>
      <c r="D69" s="14">
        <f>SUM(D70)</f>
        <v>2259421</v>
      </c>
    </row>
    <row r="70" spans="1:4" ht="18.75">
      <c r="A70" s="9"/>
      <c r="B70" s="57" t="s">
        <v>173</v>
      </c>
      <c r="C70" s="58" t="s">
        <v>175</v>
      </c>
      <c r="D70" s="20">
        <v>2259421</v>
      </c>
    </row>
    <row r="71" spans="1:4" ht="18.75">
      <c r="A71" s="9"/>
      <c r="B71" s="31"/>
      <c r="C71" s="60" t="s">
        <v>178</v>
      </c>
      <c r="D71" s="62">
        <v>1189700</v>
      </c>
    </row>
    <row r="72" spans="1:4" ht="18.75">
      <c r="A72" s="9"/>
      <c r="B72" s="31"/>
      <c r="C72" s="60" t="s">
        <v>179</v>
      </c>
      <c r="D72" s="62">
        <v>238400</v>
      </c>
    </row>
    <row r="73" spans="1:4" ht="18.75">
      <c r="A73" s="9"/>
      <c r="B73" s="31"/>
      <c r="C73" s="59" t="s">
        <v>182</v>
      </c>
      <c r="D73" s="61">
        <v>525891</v>
      </c>
    </row>
    <row r="74" spans="1:4" ht="18.75">
      <c r="A74" s="9"/>
      <c r="B74" s="13" t="s">
        <v>127</v>
      </c>
      <c r="C74" s="28" t="s">
        <v>128</v>
      </c>
      <c r="D74" s="14">
        <f>SUM(D75)</f>
        <v>107580</v>
      </c>
    </row>
    <row r="75" spans="1:4" ht="18.75">
      <c r="A75" s="9"/>
      <c r="B75" s="57" t="s">
        <v>173</v>
      </c>
      <c r="C75" s="58" t="s">
        <v>175</v>
      </c>
      <c r="D75" s="20">
        <v>107580</v>
      </c>
    </row>
    <row r="76" spans="1:4" ht="18.75">
      <c r="A76" s="9"/>
      <c r="B76" s="31"/>
      <c r="C76" s="60" t="s">
        <v>178</v>
      </c>
      <c r="D76" s="62">
        <v>59885</v>
      </c>
    </row>
    <row r="77" spans="1:4" ht="18.75">
      <c r="A77" s="9"/>
      <c r="B77" s="31"/>
      <c r="C77" s="60" t="s">
        <v>179</v>
      </c>
      <c r="D77" s="62">
        <v>12160</v>
      </c>
    </row>
    <row r="78" spans="1:4" ht="18.75">
      <c r="A78" s="9"/>
      <c r="B78" s="31"/>
      <c r="C78" s="59" t="s">
        <v>182</v>
      </c>
      <c r="D78" s="61">
        <v>24682</v>
      </c>
    </row>
    <row r="79" spans="1:4" ht="18.75">
      <c r="A79" s="9"/>
      <c r="B79" s="13" t="s">
        <v>129</v>
      </c>
      <c r="C79" s="28" t="s">
        <v>130</v>
      </c>
      <c r="D79" s="14">
        <f>SUM(D80,D83)</f>
        <v>1219990</v>
      </c>
    </row>
    <row r="80" spans="1:4" ht="18.75">
      <c r="A80" s="9"/>
      <c r="B80" s="57" t="s">
        <v>173</v>
      </c>
      <c r="C80" s="58" t="s">
        <v>175</v>
      </c>
      <c r="D80" s="20">
        <v>1218990</v>
      </c>
    </row>
    <row r="81" spans="1:4" ht="18.75">
      <c r="A81" s="9"/>
      <c r="B81" s="31"/>
      <c r="C81" s="60" t="s">
        <v>178</v>
      </c>
      <c r="D81" s="62">
        <v>766600</v>
      </c>
    </row>
    <row r="82" spans="1:4" ht="18.75">
      <c r="A82" s="9"/>
      <c r="B82" s="31"/>
      <c r="C82" s="60" t="s">
        <v>179</v>
      </c>
      <c r="D82" s="62">
        <v>155700</v>
      </c>
    </row>
    <row r="83" spans="1:4" ht="18.75">
      <c r="A83" s="9"/>
      <c r="B83" s="31"/>
      <c r="C83" s="59" t="s">
        <v>176</v>
      </c>
      <c r="D83" s="61">
        <v>1000</v>
      </c>
    </row>
    <row r="84" spans="1:4" ht="18.75">
      <c r="A84" s="9"/>
      <c r="B84" s="13" t="s">
        <v>131</v>
      </c>
      <c r="C84" s="28" t="s">
        <v>132</v>
      </c>
      <c r="D84" s="14">
        <f>SUM(D85)</f>
        <v>270695</v>
      </c>
    </row>
    <row r="85" spans="1:4" ht="18.75">
      <c r="A85" s="9"/>
      <c r="B85" s="57" t="s">
        <v>173</v>
      </c>
      <c r="C85" s="58" t="s">
        <v>175</v>
      </c>
      <c r="D85" s="20">
        <v>270695</v>
      </c>
    </row>
    <row r="86" spans="1:4" ht="18.75">
      <c r="A86" s="9"/>
      <c r="B86" s="31"/>
      <c r="C86" s="60" t="s">
        <v>178</v>
      </c>
      <c r="D86" s="62">
        <v>59000</v>
      </c>
    </row>
    <row r="87" spans="1:4" ht="18.75">
      <c r="A87" s="9"/>
      <c r="B87" s="31"/>
      <c r="C87" s="59" t="s">
        <v>179</v>
      </c>
      <c r="D87" s="61">
        <v>11995</v>
      </c>
    </row>
    <row r="88" spans="1:4" ht="18.75">
      <c r="A88" s="9"/>
      <c r="B88" s="13" t="s">
        <v>183</v>
      </c>
      <c r="C88" s="28" t="s">
        <v>184</v>
      </c>
      <c r="D88" s="14">
        <f>SUM(D89:D89)</f>
        <v>18636</v>
      </c>
    </row>
    <row r="89" spans="1:4" ht="18.75">
      <c r="A89" s="9"/>
      <c r="B89" s="57" t="s">
        <v>173</v>
      </c>
      <c r="C89" s="58" t="s">
        <v>175</v>
      </c>
      <c r="D89" s="11">
        <v>18636</v>
      </c>
    </row>
    <row r="90" spans="1:4" ht="18.75">
      <c r="A90" s="9"/>
      <c r="B90" s="13" t="s">
        <v>80</v>
      </c>
      <c r="C90" s="28" t="s">
        <v>12</v>
      </c>
      <c r="D90" s="14">
        <f>SUM(D91)</f>
        <v>22321</v>
      </c>
    </row>
    <row r="91" spans="1:4" ht="18.75">
      <c r="A91" s="9"/>
      <c r="B91" s="57" t="s">
        <v>173</v>
      </c>
      <c r="C91" s="58" t="s">
        <v>175</v>
      </c>
      <c r="D91" s="20">
        <v>22321</v>
      </c>
    </row>
    <row r="92" spans="1:4" ht="18.75">
      <c r="A92" s="9"/>
      <c r="B92" s="31"/>
      <c r="C92" s="60" t="s">
        <v>178</v>
      </c>
      <c r="D92" s="62">
        <v>18636</v>
      </c>
    </row>
    <row r="93" spans="1:4" ht="18.75">
      <c r="A93" s="9"/>
      <c r="B93" s="31"/>
      <c r="C93" s="59" t="s">
        <v>179</v>
      </c>
      <c r="D93" s="61">
        <v>3685</v>
      </c>
    </row>
    <row r="94" spans="1:4" ht="18.75">
      <c r="A94" s="74" t="s">
        <v>133</v>
      </c>
      <c r="B94" s="74"/>
      <c r="C94" s="49" t="s">
        <v>204</v>
      </c>
      <c r="D94" s="75">
        <f>SUM(D95,D97)</f>
        <v>115100</v>
      </c>
    </row>
    <row r="95" spans="1:4" ht="18.75">
      <c r="A95" s="8"/>
      <c r="B95" s="13" t="s">
        <v>134</v>
      </c>
      <c r="C95" s="28" t="s">
        <v>135</v>
      </c>
      <c r="D95" s="14">
        <f>SUM(D96:D96)</f>
        <v>12600</v>
      </c>
    </row>
    <row r="96" spans="1:4" ht="18.75">
      <c r="A96" s="9"/>
      <c r="B96" s="57" t="s">
        <v>173</v>
      </c>
      <c r="C96" s="58" t="s">
        <v>175</v>
      </c>
      <c r="D96" s="11">
        <v>12600</v>
      </c>
    </row>
    <row r="97" spans="1:4" ht="18.75">
      <c r="A97" s="9"/>
      <c r="B97" s="13" t="s">
        <v>136</v>
      </c>
      <c r="C97" s="28" t="s">
        <v>137</v>
      </c>
      <c r="D97" s="14">
        <f>SUM(D98)</f>
        <v>102500</v>
      </c>
    </row>
    <row r="98" spans="1:4" ht="18.75">
      <c r="A98" s="9"/>
      <c r="B98" s="57" t="s">
        <v>173</v>
      </c>
      <c r="C98" s="58" t="s">
        <v>175</v>
      </c>
      <c r="D98" s="64">
        <v>102500</v>
      </c>
    </row>
    <row r="99" spans="1:4" ht="18.75">
      <c r="A99" s="7"/>
      <c r="B99" s="32"/>
      <c r="C99" s="59" t="s">
        <v>185</v>
      </c>
      <c r="D99" s="61">
        <v>17000</v>
      </c>
    </row>
    <row r="100" spans="1:4" ht="18.75">
      <c r="A100" s="74" t="s">
        <v>83</v>
      </c>
      <c r="B100" s="74"/>
      <c r="C100" s="49" t="s">
        <v>196</v>
      </c>
      <c r="D100" s="75">
        <f>SUM(D101,D104,D107,D109,D111,D116)</f>
        <v>840775</v>
      </c>
    </row>
    <row r="101" spans="1:4" ht="37.5">
      <c r="A101" s="50"/>
      <c r="B101" s="67" t="s">
        <v>155</v>
      </c>
      <c r="C101" s="49" t="s">
        <v>160</v>
      </c>
      <c r="D101" s="47">
        <f>SUM(D102)</f>
        <v>14000</v>
      </c>
    </row>
    <row r="102" spans="1:4" ht="18.75">
      <c r="A102" s="48"/>
      <c r="B102" s="57" t="s">
        <v>173</v>
      </c>
      <c r="C102" s="58" t="s">
        <v>175</v>
      </c>
      <c r="D102" s="69">
        <v>14000</v>
      </c>
    </row>
    <row r="103" spans="1:4" ht="18.75">
      <c r="A103" s="48"/>
      <c r="B103" s="32"/>
      <c r="C103" s="59" t="s">
        <v>177</v>
      </c>
      <c r="D103" s="63">
        <v>14000</v>
      </c>
    </row>
    <row r="104" spans="1:4" ht="37.5">
      <c r="A104" s="9"/>
      <c r="B104" s="13" t="s">
        <v>84</v>
      </c>
      <c r="C104" s="28" t="s">
        <v>161</v>
      </c>
      <c r="D104" s="14">
        <f>SUM(D105)</f>
        <v>443000</v>
      </c>
    </row>
    <row r="105" spans="1:4" ht="18.75">
      <c r="A105" s="9"/>
      <c r="B105" s="57" t="s">
        <v>173</v>
      </c>
      <c r="C105" s="58" t="s">
        <v>175</v>
      </c>
      <c r="D105" s="20">
        <v>443000</v>
      </c>
    </row>
    <row r="106" spans="1:4" ht="18.75">
      <c r="A106" s="9"/>
      <c r="B106" s="31"/>
      <c r="C106" s="59" t="s">
        <v>177</v>
      </c>
      <c r="D106" s="61">
        <v>18000</v>
      </c>
    </row>
    <row r="107" spans="1:4" ht="18.75">
      <c r="A107" s="9"/>
      <c r="B107" s="13" t="s">
        <v>86</v>
      </c>
      <c r="C107" s="28" t="s">
        <v>87</v>
      </c>
      <c r="D107" s="14">
        <f>SUM(D108)</f>
        <v>145000</v>
      </c>
    </row>
    <row r="108" spans="1:4" ht="18.75">
      <c r="A108" s="9"/>
      <c r="B108" s="57" t="s">
        <v>173</v>
      </c>
      <c r="C108" s="58" t="s">
        <v>175</v>
      </c>
      <c r="D108" s="11">
        <v>145000</v>
      </c>
    </row>
    <row r="109" spans="1:4" ht="18.75">
      <c r="A109" s="9"/>
      <c r="B109" s="13" t="s">
        <v>88</v>
      </c>
      <c r="C109" s="28" t="s">
        <v>138</v>
      </c>
      <c r="D109" s="14">
        <f>SUM(D110)</f>
        <v>42000</v>
      </c>
    </row>
    <row r="110" spans="1:4" ht="18.75">
      <c r="A110" s="9"/>
      <c r="B110" s="57" t="s">
        <v>173</v>
      </c>
      <c r="C110" s="58" t="s">
        <v>175</v>
      </c>
      <c r="D110" s="11">
        <v>42000</v>
      </c>
    </row>
    <row r="111" spans="1:4" ht="18.75">
      <c r="A111" s="9"/>
      <c r="B111" s="13" t="s">
        <v>90</v>
      </c>
      <c r="C111" s="28" t="s">
        <v>91</v>
      </c>
      <c r="D111" s="14">
        <f>SUM(D112,D115)</f>
        <v>189775</v>
      </c>
    </row>
    <row r="112" spans="1:4" ht="18.75">
      <c r="A112" s="9"/>
      <c r="B112" s="57" t="s">
        <v>173</v>
      </c>
      <c r="C112" s="58" t="s">
        <v>175</v>
      </c>
      <c r="D112" s="20">
        <v>184775</v>
      </c>
    </row>
    <row r="113" spans="1:4" ht="18.75">
      <c r="A113" s="9"/>
      <c r="B113" s="31"/>
      <c r="C113" s="60" t="s">
        <v>178</v>
      </c>
      <c r="D113" s="62">
        <v>124112</v>
      </c>
    </row>
    <row r="114" spans="1:4" ht="18.75">
      <c r="A114" s="9"/>
      <c r="B114" s="31"/>
      <c r="C114" s="60" t="s">
        <v>179</v>
      </c>
      <c r="D114" s="62">
        <v>25617</v>
      </c>
    </row>
    <row r="115" spans="1:4" ht="18.75">
      <c r="A115" s="9"/>
      <c r="B115" s="31"/>
      <c r="C115" s="59" t="s">
        <v>176</v>
      </c>
      <c r="D115" s="61">
        <v>5000</v>
      </c>
    </row>
    <row r="116" spans="1:4" ht="18.75">
      <c r="A116" s="9"/>
      <c r="B116" s="13" t="s">
        <v>139</v>
      </c>
      <c r="C116" s="28" t="s">
        <v>140</v>
      </c>
      <c r="D116" s="14">
        <f>SUM(D117)</f>
        <v>7000</v>
      </c>
    </row>
    <row r="117" spans="1:4" ht="18.75">
      <c r="A117" s="9"/>
      <c r="B117" s="57" t="s">
        <v>173</v>
      </c>
      <c r="C117" s="58" t="s">
        <v>175</v>
      </c>
      <c r="D117" s="20">
        <v>7000</v>
      </c>
    </row>
    <row r="118" spans="1:4" ht="18.75">
      <c r="A118" s="9"/>
      <c r="B118" s="31"/>
      <c r="C118" s="59" t="s">
        <v>177</v>
      </c>
      <c r="D118" s="61">
        <v>1062</v>
      </c>
    </row>
    <row r="119" spans="1:4" ht="18.75">
      <c r="A119" s="74" t="s">
        <v>141</v>
      </c>
      <c r="B119" s="74"/>
      <c r="C119" s="49" t="s">
        <v>205</v>
      </c>
      <c r="D119" s="75">
        <f>SUM(D120,D124)</f>
        <v>114420</v>
      </c>
    </row>
    <row r="120" spans="1:4" ht="18.75">
      <c r="A120" s="8"/>
      <c r="B120" s="13" t="s">
        <v>142</v>
      </c>
      <c r="C120" s="28" t="s">
        <v>143</v>
      </c>
      <c r="D120" s="14">
        <f>SUM(D121)</f>
        <v>84420</v>
      </c>
    </row>
    <row r="121" spans="1:4" ht="18.75">
      <c r="A121" s="9"/>
      <c r="B121" s="57" t="s">
        <v>173</v>
      </c>
      <c r="C121" s="58" t="s">
        <v>175</v>
      </c>
      <c r="D121" s="20">
        <v>84420</v>
      </c>
    </row>
    <row r="122" spans="1:4" ht="18.75">
      <c r="A122" s="9"/>
      <c r="B122" s="31"/>
      <c r="C122" s="60" t="s">
        <v>178</v>
      </c>
      <c r="D122" s="62">
        <v>62580</v>
      </c>
    </row>
    <row r="123" spans="1:4" ht="18.75">
      <c r="A123" s="9"/>
      <c r="B123" s="31"/>
      <c r="C123" s="59" t="s">
        <v>179</v>
      </c>
      <c r="D123" s="61">
        <v>12714</v>
      </c>
    </row>
    <row r="124" spans="1:4" ht="18.75">
      <c r="A124" s="9"/>
      <c r="B124" s="13" t="s">
        <v>144</v>
      </c>
      <c r="C124" s="28" t="s">
        <v>154</v>
      </c>
      <c r="D124" s="14">
        <f>SUM(D126)</f>
        <v>30000</v>
      </c>
    </row>
    <row r="125" spans="1:4" ht="18.75">
      <c r="A125" s="9"/>
      <c r="B125" s="57" t="s">
        <v>173</v>
      </c>
      <c r="C125" s="58" t="s">
        <v>175</v>
      </c>
      <c r="D125" s="65">
        <v>30000</v>
      </c>
    </row>
    <row r="126" spans="1:4" ht="18.75">
      <c r="A126" s="7"/>
      <c r="B126" s="31"/>
      <c r="C126" s="60" t="s">
        <v>185</v>
      </c>
      <c r="D126" s="61">
        <v>30000</v>
      </c>
    </row>
    <row r="127" spans="1:4" ht="37.5">
      <c r="A127" s="74" t="s">
        <v>92</v>
      </c>
      <c r="B127" s="74"/>
      <c r="C127" s="49" t="s">
        <v>206</v>
      </c>
      <c r="D127" s="75">
        <f>SUM(D128,D130)</f>
        <v>271000</v>
      </c>
    </row>
    <row r="128" spans="1:4" ht="18.75">
      <c r="A128" s="8"/>
      <c r="B128" s="13" t="s">
        <v>93</v>
      </c>
      <c r="C128" s="28" t="s">
        <v>94</v>
      </c>
      <c r="D128" s="14">
        <f>SUM(D129:D129)</f>
        <v>266000</v>
      </c>
    </row>
    <row r="129" spans="1:4" ht="18.75">
      <c r="A129" s="9"/>
      <c r="B129" s="57" t="s">
        <v>173</v>
      </c>
      <c r="C129" s="58" t="s">
        <v>175</v>
      </c>
      <c r="D129" s="20">
        <v>266000</v>
      </c>
    </row>
    <row r="130" spans="1:4" ht="18.75">
      <c r="A130" s="9"/>
      <c r="B130" s="13" t="s">
        <v>145</v>
      </c>
      <c r="C130" s="28" t="s">
        <v>12</v>
      </c>
      <c r="D130" s="14">
        <f>SUM(D131:D131)</f>
        <v>5000</v>
      </c>
    </row>
    <row r="131" spans="1:4" ht="18.75">
      <c r="A131" s="7"/>
      <c r="B131" s="57" t="s">
        <v>173</v>
      </c>
      <c r="C131" s="58" t="s">
        <v>175</v>
      </c>
      <c r="D131" s="11">
        <v>5000</v>
      </c>
    </row>
    <row r="132" spans="1:4" ht="18.75">
      <c r="A132" s="74" t="s">
        <v>146</v>
      </c>
      <c r="B132" s="74"/>
      <c r="C132" s="49" t="s">
        <v>207</v>
      </c>
      <c r="D132" s="75">
        <f>SUM(D133,D136,D139)</f>
        <v>252000</v>
      </c>
    </row>
    <row r="133" spans="1:4" ht="18.75">
      <c r="A133" s="8"/>
      <c r="B133" s="13" t="s">
        <v>147</v>
      </c>
      <c r="C133" s="28" t="s">
        <v>148</v>
      </c>
      <c r="D133" s="14">
        <f>SUM(D134)</f>
        <v>190000</v>
      </c>
    </row>
    <row r="134" spans="1:4" ht="18.75">
      <c r="A134" s="9"/>
      <c r="B134" s="57" t="s">
        <v>173</v>
      </c>
      <c r="C134" s="58" t="s">
        <v>175</v>
      </c>
      <c r="D134" s="20">
        <v>190000</v>
      </c>
    </row>
    <row r="135" spans="1:4" ht="18.75">
      <c r="A135" s="9"/>
      <c r="B135" s="31"/>
      <c r="C135" s="59" t="s">
        <v>185</v>
      </c>
      <c r="D135" s="61">
        <v>180000</v>
      </c>
    </row>
    <row r="136" spans="1:4" ht="18.75">
      <c r="A136" s="9"/>
      <c r="B136" s="13" t="s">
        <v>149</v>
      </c>
      <c r="C136" s="28" t="s">
        <v>150</v>
      </c>
      <c r="D136" s="14">
        <f>SUM(D138)</f>
        <v>60000</v>
      </c>
    </row>
    <row r="137" spans="1:4" ht="18.75">
      <c r="A137" s="9"/>
      <c r="B137" s="57" t="s">
        <v>173</v>
      </c>
      <c r="C137" s="58" t="s">
        <v>175</v>
      </c>
      <c r="D137" s="64">
        <v>60000</v>
      </c>
    </row>
    <row r="138" spans="1:4" ht="18.75">
      <c r="A138" s="9"/>
      <c r="B138" s="31"/>
      <c r="C138" s="59" t="s">
        <v>185</v>
      </c>
      <c r="D138" s="61">
        <v>60000</v>
      </c>
    </row>
    <row r="139" spans="1:4" ht="18.75">
      <c r="A139" s="9"/>
      <c r="B139" s="13" t="s">
        <v>151</v>
      </c>
      <c r="C139" s="28" t="s">
        <v>152</v>
      </c>
      <c r="D139" s="14">
        <f>SUM(D140:D140)</f>
        <v>2000</v>
      </c>
    </row>
    <row r="140" spans="1:4" ht="18.75">
      <c r="A140" s="9"/>
      <c r="B140" s="57" t="s">
        <v>173</v>
      </c>
      <c r="C140" s="58" t="s">
        <v>175</v>
      </c>
      <c r="D140" s="11">
        <v>2000</v>
      </c>
    </row>
    <row r="141" spans="1:4" ht="18.75">
      <c r="A141" s="74" t="s">
        <v>153</v>
      </c>
      <c r="B141" s="74"/>
      <c r="C141" s="49" t="s">
        <v>208</v>
      </c>
      <c r="D141" s="75">
        <f>SUM(D142)</f>
        <v>53000</v>
      </c>
    </row>
    <row r="142" spans="1:4" ht="18.75">
      <c r="A142" s="8"/>
      <c r="B142" s="13" t="s">
        <v>186</v>
      </c>
      <c r="C142" s="28" t="s">
        <v>187</v>
      </c>
      <c r="D142" s="14">
        <f>SUM(D143)</f>
        <v>53000</v>
      </c>
    </row>
    <row r="143" spans="1:4" ht="18.75">
      <c r="A143" s="9"/>
      <c r="B143" s="57" t="s">
        <v>173</v>
      </c>
      <c r="C143" s="58" t="s">
        <v>175</v>
      </c>
      <c r="D143" s="64">
        <v>53000</v>
      </c>
    </row>
    <row r="144" spans="1:4" ht="18.75">
      <c r="A144" s="7"/>
      <c r="B144" s="31"/>
      <c r="C144" s="59" t="s">
        <v>185</v>
      </c>
      <c r="D144" s="61">
        <v>53000</v>
      </c>
    </row>
    <row r="145" spans="1:4" ht="32.25" customHeight="1">
      <c r="A145" s="85" t="s">
        <v>95</v>
      </c>
      <c r="B145" s="86"/>
      <c r="C145" s="87"/>
      <c r="D145" s="33">
        <f>SUM(D7,D10,D13,D19,D25,D28,D46,D49,D52,D62,D65,D68,D94,D100,D119,D127,D132,D141)</f>
        <v>7570815</v>
      </c>
    </row>
  </sheetData>
  <mergeCells count="5">
    <mergeCell ref="A145:C145"/>
    <mergeCell ref="C1:D1"/>
    <mergeCell ref="C2:D2"/>
    <mergeCell ref="C3:D3"/>
    <mergeCell ref="A4:D4"/>
  </mergeCells>
  <printOptions/>
  <pageMargins left="0.75" right="0.75" top="1" bottom="1" header="0.5" footer="0.5"/>
  <pageSetup horizontalDpi="360" verticalDpi="36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Marcinowice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2003-03-20T12:12:07Z</cp:lastPrinted>
  <dcterms:created xsi:type="dcterms:W3CDTF">2001-09-07T07:55:46Z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